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320" windowHeight="7950" activeTab="3"/>
  </bookViews>
  <sheets>
    <sheet name="загальний тариф" sheetId="1" r:id="rId1"/>
    <sheet name="виробництво" sheetId="2" r:id="rId2"/>
    <sheet name="транспортування" sheetId="3" r:id="rId3"/>
    <sheet name="постачання" sheetId="4" r:id="rId4"/>
  </sheets>
  <definedNames>
    <definedName name="_xlnm._FilterDatabase" localSheetId="0" hidden="1">'загальний тариф'!$C$2:$E$9</definedName>
  </definedNames>
  <calcPr calcId="144525"/>
</workbook>
</file>

<file path=xl/calcChain.xml><?xml version="1.0" encoding="utf-8"?>
<calcChain xmlns="http://schemas.openxmlformats.org/spreadsheetml/2006/main">
  <c r="E48" i="4" l="1"/>
  <c r="E49" i="4"/>
  <c r="E56" i="1"/>
  <c r="D55" i="1"/>
  <c r="E55" i="1" s="1"/>
  <c r="E47" i="4"/>
  <c r="D46" i="4"/>
  <c r="E46" i="4" s="1"/>
  <c r="E45" i="4"/>
  <c r="E44" i="4"/>
  <c r="E43" i="4"/>
  <c r="D42" i="4"/>
  <c r="E42" i="4" s="1"/>
  <c r="E41" i="4"/>
  <c r="E40" i="4"/>
  <c r="D39" i="4"/>
  <c r="E39" i="4" s="1"/>
  <c r="E38" i="4"/>
  <c r="E37" i="4"/>
  <c r="E36" i="4"/>
  <c r="E35" i="4"/>
  <c r="E34" i="4"/>
  <c r="D33" i="4"/>
  <c r="E49" i="3"/>
  <c r="E48" i="3"/>
  <c r="E47" i="3"/>
  <c r="D46" i="3"/>
  <c r="E46" i="3" s="1"/>
  <c r="E45" i="3"/>
  <c r="E44" i="3"/>
  <c r="E43" i="3"/>
  <c r="D42" i="3"/>
  <c r="E42" i="3" s="1"/>
  <c r="E41" i="3"/>
  <c r="E40" i="3"/>
  <c r="D39" i="3"/>
  <c r="E39" i="3" s="1"/>
  <c r="E38" i="3"/>
  <c r="E37" i="3"/>
  <c r="E36" i="3"/>
  <c r="E35" i="3"/>
  <c r="E34" i="3"/>
  <c r="D33" i="3"/>
  <c r="E49" i="2"/>
  <c r="E48" i="2"/>
  <c r="E47" i="2"/>
  <c r="D46" i="2"/>
  <c r="E46" i="2" s="1"/>
  <c r="E45" i="2"/>
  <c r="E44" i="2"/>
  <c r="E43" i="2"/>
  <c r="D42" i="2"/>
  <c r="E42" i="2" s="1"/>
  <c r="E41" i="2"/>
  <c r="E40" i="2"/>
  <c r="D39" i="2"/>
  <c r="E39" i="2" s="1"/>
  <c r="E38" i="2"/>
  <c r="E37" i="2"/>
  <c r="E36" i="2"/>
  <c r="E35" i="2"/>
  <c r="E34" i="2"/>
  <c r="D33" i="2"/>
  <c r="E33" i="2" s="1"/>
  <c r="E53" i="1"/>
  <c r="E52" i="1"/>
  <c r="E51" i="1"/>
  <c r="E49" i="1"/>
  <c r="E48" i="1"/>
  <c r="E47" i="1"/>
  <c r="E45" i="1"/>
  <c r="E44" i="1"/>
  <c r="E42" i="1"/>
  <c r="E41" i="1"/>
  <c r="E40" i="1"/>
  <c r="E39" i="1"/>
  <c r="E38" i="1"/>
  <c r="D50" i="1"/>
  <c r="E50" i="1" s="1"/>
  <c r="D46" i="1"/>
  <c r="E46" i="1" s="1"/>
  <c r="D43" i="1"/>
  <c r="E43" i="1" s="1"/>
  <c r="D37" i="1"/>
  <c r="D36" i="1" l="1"/>
  <c r="E37" i="1"/>
  <c r="D32" i="4"/>
  <c r="D50" i="4" s="1"/>
  <c r="E50" i="4" s="1"/>
  <c r="E33" i="4"/>
  <c r="D32" i="3"/>
  <c r="D50" i="3" s="1"/>
  <c r="E50" i="3" s="1"/>
  <c r="E33" i="3"/>
  <c r="D32" i="2"/>
  <c r="D54" i="1" l="1"/>
  <c r="E36" i="1"/>
  <c r="E32" i="4"/>
  <c r="D52" i="4"/>
  <c r="D53" i="4" s="1"/>
  <c r="E32" i="3"/>
  <c r="D52" i="3"/>
  <c r="D50" i="2"/>
  <c r="D52" i="2" s="1"/>
  <c r="E32" i="2"/>
  <c r="E53" i="4" l="1"/>
  <c r="E54" i="4" s="1"/>
  <c r="D53" i="3"/>
  <c r="E53" i="3" s="1"/>
  <c r="E54" i="3" s="1"/>
  <c r="E52" i="3"/>
  <c r="D57" i="1"/>
  <c r="E58" i="1" s="1"/>
  <c r="D51" i="4"/>
  <c r="D51" i="3"/>
  <c r="E51" i="3" s="1"/>
  <c r="E50" i="2"/>
  <c r="E52" i="2"/>
  <c r="D51" i="2"/>
  <c r="E51" i="2" s="1"/>
  <c r="D53" i="2"/>
  <c r="E53" i="2" s="1"/>
  <c r="E54" i="2" s="1"/>
</calcChain>
</file>

<file path=xl/sharedStrings.xml><?xml version="1.0" encoding="utf-8"?>
<sst xmlns="http://schemas.openxmlformats.org/spreadsheetml/2006/main" count="280" uniqueCount="86">
  <si>
    <t>№ з/п</t>
  </si>
  <si>
    <t>(без податку на додану вартість)</t>
  </si>
  <si>
    <t>Найменування показника</t>
  </si>
  <si>
    <t>1.2</t>
  </si>
  <si>
    <t>1.3</t>
  </si>
  <si>
    <t>2</t>
  </si>
  <si>
    <t>грн/Гкал</t>
  </si>
  <si>
    <t>3</t>
  </si>
  <si>
    <t>2.1</t>
  </si>
  <si>
    <t>2.2</t>
  </si>
  <si>
    <t>2.3</t>
  </si>
  <si>
    <t>4</t>
  </si>
  <si>
    <t>3.1</t>
  </si>
  <si>
    <t>3.2</t>
  </si>
  <si>
    <t>3.3</t>
  </si>
  <si>
    <t>5</t>
  </si>
  <si>
    <t>6</t>
  </si>
  <si>
    <t>5.1</t>
  </si>
  <si>
    <t>7</t>
  </si>
  <si>
    <t>8</t>
  </si>
  <si>
    <t xml:space="preserve"> </t>
  </si>
  <si>
    <t>до рішення виконавчого комітету міської ради</t>
  </si>
  <si>
    <t>від ____________№____________</t>
  </si>
  <si>
    <t xml:space="preserve"> Дочірнього підприємства  "Теплоенерго" ПрАТ Бородянська СПМК-15</t>
  </si>
  <si>
    <t>тариф на виробництво теплової енергії</t>
  </si>
  <si>
    <t>тариф на транспортування теплової енергії</t>
  </si>
  <si>
    <t>Виробнича собівартість. у т.тч</t>
  </si>
  <si>
    <t>прямі витрати у т.ч:</t>
  </si>
  <si>
    <t>1.1.1</t>
  </si>
  <si>
    <t>витрати на паливо</t>
  </si>
  <si>
    <t>1.1.2</t>
  </si>
  <si>
    <t>витрати на електроенергію</t>
  </si>
  <si>
    <t>1.1.3</t>
  </si>
  <si>
    <t>витрати на ПММ</t>
  </si>
  <si>
    <t>1.1.4</t>
  </si>
  <si>
    <t>матеріали. Запасні частини та інша матеріальні ресурси</t>
  </si>
  <si>
    <t>прямі витрати  на оплату праці</t>
  </si>
  <si>
    <t>інші прямі витрати у т.ч.:</t>
  </si>
  <si>
    <t>1.3.1</t>
  </si>
  <si>
    <t>єдиний внесок на загальнообовязкове державне страхування працівників</t>
  </si>
  <si>
    <t>1.3.2</t>
  </si>
  <si>
    <t>інші прямі витрати</t>
  </si>
  <si>
    <t>загально виробничі витрати у т.ч:</t>
  </si>
  <si>
    <t>витрати на оплату праці</t>
  </si>
  <si>
    <t>адміністративні витрати у т.ч:</t>
  </si>
  <si>
    <t>інші витрати</t>
  </si>
  <si>
    <t>інші  витрати</t>
  </si>
  <si>
    <t>1</t>
  </si>
  <si>
    <t>Повна планова собівартість</t>
  </si>
  <si>
    <t>розрахункови прибуток у т.ч.:</t>
  </si>
  <si>
    <t>податок на прибуток</t>
  </si>
  <si>
    <t>Обсяг реалізації теплової енергії власним споживача. Гкал</t>
  </si>
  <si>
    <t>Рівень рентабельності. %</t>
  </si>
  <si>
    <t>для потреб бюджетних установ</t>
  </si>
  <si>
    <t>тис.грн на рік</t>
  </si>
  <si>
    <t>9</t>
  </si>
  <si>
    <t>Повна планова собівартість та плановий прибуток</t>
  </si>
  <si>
    <t>Тариф на теплову енергію. Грн/Гкал</t>
  </si>
  <si>
    <t>Структура тарифу на виробництво  теплової енергії</t>
  </si>
  <si>
    <t>Структура тарифу на виробництво   теплової  енергії</t>
  </si>
  <si>
    <t>Структура тарифу на виробництво теплової енергії. Грн/Гкал</t>
  </si>
  <si>
    <t xml:space="preserve">Додаток 2 </t>
  </si>
  <si>
    <t>Структура тарифу на транспортування   теплової  енергії</t>
  </si>
  <si>
    <t>Структура тарифу на транспортування теплової енергії. Грн/Гкал</t>
  </si>
  <si>
    <t>Структура тарифу на транспортування  теплової енергії</t>
  </si>
  <si>
    <t>Тариф на виробництво теплової енергії. Грн/Гкал</t>
  </si>
  <si>
    <t>Тариф на транспортування теплової енергії. Грн/Гкал</t>
  </si>
  <si>
    <t>Структура тарифу на постачання    теплової  енергії</t>
  </si>
  <si>
    <t>Структура тарифу на постачання  теплової енергії. Грн/Гкал</t>
  </si>
  <si>
    <t>тариф напостачання теплової енергії</t>
  </si>
  <si>
    <t>Структура тарифу на постачання   теплової енергії</t>
  </si>
  <si>
    <t>Тариф на постачання теплової енергії. Грн/Гкал</t>
  </si>
  <si>
    <t xml:space="preserve">Додаток 3 </t>
  </si>
  <si>
    <t>Додаток 4</t>
  </si>
  <si>
    <t xml:space="preserve">Додаток 1 </t>
  </si>
  <si>
    <t>Структура тарифу на    теплову  енергію</t>
  </si>
  <si>
    <t>на 2022-2023 рр.</t>
  </si>
  <si>
    <t>Начальник відділу ЖКІ</t>
  </si>
  <si>
    <t>Керуючий справами</t>
  </si>
  <si>
    <t>Дмитро ГАПЧЕНКО</t>
  </si>
  <si>
    <t>Анастасія ВИГІВСЬКА</t>
  </si>
  <si>
    <t>на 2022-2023рр.</t>
  </si>
  <si>
    <t>від 12  жовтня 2022 року № 444</t>
  </si>
  <si>
    <t xml:space="preserve">                                                                                                                           від  12   жовтня  2022 року № 444</t>
  </si>
  <si>
    <t>від  12 жовтня 2022 року № 444</t>
  </si>
  <si>
    <t>від  12 жовтня 2022 р. №444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</si>
</sst>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Pragmatica-Book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4" fillId="0" borderId="0" xfId="0" applyFont="1" applyAlignment="1">
      <alignment horizontal="center" vertical="top" wrapText="1"/>
    </xf>
    <xf numFmtId="0" fontId="1" fillId="0" borderId="0" xfId="0" applyFont="1" applyAlignment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/>
    <xf numFmtId="0" fontId="3" fillId="0" borderId="0" xfId="0" applyFont="1" applyAlignment="1"/>
    <xf numFmtId="49" fontId="4" fillId="0" borderId="1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0" xfId="0" applyFont="1"/>
    <xf numFmtId="0" fontId="4" fillId="0" borderId="0" xfId="0" applyFont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0" fillId="0" borderId="0" xfId="0" applyFont="1"/>
    <xf numFmtId="0" fontId="0" fillId="0" borderId="0" xfId="0" applyFont="1" applyFill="1"/>
    <xf numFmtId="2" fontId="4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/>
    </xf>
    <xf numFmtId="2" fontId="8" fillId="0" borderId="1" xfId="0" applyNumberFormat="1" applyFont="1" applyFill="1" applyBorder="1" applyAlignment="1">
      <alignment horizontal="center" vertical="top"/>
    </xf>
    <xf numFmtId="2" fontId="8" fillId="0" borderId="1" xfId="0" applyNumberFormat="1" applyFont="1" applyFill="1" applyBorder="1" applyAlignment="1">
      <alignment horizontal="center" vertical="top" wrapText="1"/>
    </xf>
    <xf numFmtId="9" fontId="8" fillId="0" borderId="1" xfId="0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10" fillId="0" borderId="0" xfId="0" applyFont="1"/>
    <xf numFmtId="0" fontId="9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/>
    </xf>
    <xf numFmtId="0" fontId="11" fillId="0" borderId="0" xfId="0" applyFont="1"/>
    <xf numFmtId="0" fontId="9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0" fillId="0" borderId="0" xfId="0" applyFont="1" applyFill="1"/>
    <xf numFmtId="0" fontId="11" fillId="0" borderId="0" xfId="0" applyFont="1" applyFill="1"/>
    <xf numFmtId="2" fontId="9" fillId="0" borderId="1" xfId="0" applyNumberFormat="1" applyFont="1" applyFill="1" applyBorder="1" applyAlignment="1">
      <alignment horizontal="center" vertical="top" wrapText="1"/>
    </xf>
    <xf numFmtId="9" fontId="9" fillId="0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12" fillId="0" borderId="0" xfId="0" applyFont="1"/>
    <xf numFmtId="0" fontId="14" fillId="0" borderId="0" xfId="0" applyFont="1" applyAlignment="1"/>
    <xf numFmtId="0" fontId="15" fillId="0" borderId="0" xfId="0" applyFont="1" applyAlignment="1"/>
    <xf numFmtId="0" fontId="16" fillId="0" borderId="0" xfId="0" applyFont="1" applyAlignment="1"/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vertical="top" wrapText="1"/>
    </xf>
    <xf numFmtId="0" fontId="1" fillId="0" borderId="10" xfId="0" applyFont="1" applyBorder="1" applyAlignment="1">
      <alignment horizontal="right"/>
    </xf>
    <xf numFmtId="0" fontId="9" fillId="0" borderId="0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view="pageBreakPreview" zoomScaleSheetLayoutView="100" workbookViewId="0">
      <selection activeCell="B10" sqref="B10:G10"/>
    </sheetView>
  </sheetViews>
  <sheetFormatPr defaultRowHeight="15"/>
  <cols>
    <col min="2" max="2" width="7.28515625" customWidth="1"/>
    <col min="3" max="3" width="45.140625" customWidth="1"/>
    <col min="4" max="4" width="16.28515625" customWidth="1"/>
    <col min="5" max="5" width="16.5703125" customWidth="1"/>
    <col min="6" max="6" width="5.5703125" customWidth="1"/>
    <col min="7" max="7" width="5.85546875" customWidth="1"/>
    <col min="8" max="8" width="6.85546875" hidden="1" customWidth="1"/>
    <col min="9" max="9" width="5.7109375" hidden="1" customWidth="1"/>
    <col min="10" max="10" width="6.140625" customWidth="1"/>
    <col min="11" max="11" width="5.85546875" customWidth="1"/>
  </cols>
  <sheetData>
    <row r="1" spans="1:11">
      <c r="B1" s="61"/>
      <c r="C1" s="61"/>
      <c r="D1" s="65" t="s">
        <v>74</v>
      </c>
      <c r="E1" s="65"/>
      <c r="F1" s="65"/>
      <c r="G1" s="65"/>
      <c r="H1" s="65"/>
      <c r="I1" s="65"/>
    </row>
    <row r="2" spans="1:11" ht="24" customHeight="1">
      <c r="B2" s="62"/>
      <c r="C2" s="62"/>
      <c r="D2" s="65" t="s">
        <v>21</v>
      </c>
      <c r="E2" s="65"/>
      <c r="F2" s="65"/>
      <c r="G2" s="65"/>
      <c r="H2" s="65"/>
      <c r="I2" s="65"/>
    </row>
    <row r="3" spans="1:11" ht="15" hidden="1" customHeight="1">
      <c r="B3" s="62"/>
      <c r="C3" s="62"/>
      <c r="D3" s="65" t="s">
        <v>21</v>
      </c>
      <c r="E3" s="65"/>
      <c r="F3" s="65"/>
      <c r="G3" s="65"/>
      <c r="H3" s="65"/>
      <c r="I3" s="65"/>
    </row>
    <row r="4" spans="1:11" ht="15" hidden="1" customHeight="1">
      <c r="B4" s="62"/>
      <c r="C4" s="62"/>
      <c r="D4" s="65" t="s">
        <v>22</v>
      </c>
      <c r="E4" s="65"/>
      <c r="F4" s="65"/>
      <c r="G4" s="65"/>
      <c r="H4" s="65"/>
      <c r="I4" s="65"/>
    </row>
    <row r="5" spans="1:11" ht="15" hidden="1" customHeight="1">
      <c r="B5" s="62"/>
      <c r="C5" s="62"/>
      <c r="D5" s="62"/>
      <c r="E5" s="61"/>
      <c r="F5" s="61"/>
      <c r="G5" s="61"/>
      <c r="H5" s="61"/>
      <c r="I5" s="61"/>
    </row>
    <row r="6" spans="1:11" ht="15" hidden="1" customHeight="1">
      <c r="B6" s="62"/>
      <c r="C6" s="62"/>
      <c r="D6" s="62"/>
      <c r="E6" s="61"/>
      <c r="F6" s="61"/>
      <c r="G6" s="61"/>
      <c r="H6" s="61"/>
      <c r="I6" s="61"/>
    </row>
    <row r="7" spans="1:11" ht="16.5" hidden="1" customHeight="1">
      <c r="B7" s="62"/>
      <c r="C7" s="62"/>
      <c r="D7" s="62"/>
      <c r="E7" s="62"/>
      <c r="F7" s="61"/>
      <c r="G7" s="61"/>
      <c r="H7" s="61"/>
      <c r="I7" s="61"/>
    </row>
    <row r="8" spans="1:11" ht="18" hidden="1" customHeight="1">
      <c r="B8" s="62"/>
      <c r="C8" s="62"/>
      <c r="D8" s="61"/>
      <c r="E8" s="61"/>
      <c r="F8" s="61"/>
      <c r="G8" s="61"/>
      <c r="H8" s="61"/>
      <c r="I8" s="61"/>
    </row>
    <row r="9" spans="1:11" ht="21.75" hidden="1" customHeight="1">
      <c r="B9" s="63"/>
      <c r="C9" s="63"/>
      <c r="D9" s="61"/>
      <c r="E9" s="61"/>
      <c r="F9" s="61"/>
      <c r="G9" s="61"/>
      <c r="H9" s="61"/>
      <c r="I9" s="61"/>
    </row>
    <row r="10" spans="1:11" ht="15" customHeight="1">
      <c r="A10" s="34"/>
      <c r="B10" s="66" t="s">
        <v>83</v>
      </c>
      <c r="C10" s="66"/>
      <c r="D10" s="66"/>
      <c r="E10" s="66"/>
      <c r="F10" s="66"/>
      <c r="G10" s="66"/>
      <c r="H10" s="64"/>
      <c r="I10" s="64"/>
      <c r="J10" s="5"/>
      <c r="K10" s="5"/>
    </row>
    <row r="11" spans="1:11" ht="15" customHeight="1">
      <c r="A11" s="34"/>
      <c r="B11" s="58"/>
      <c r="C11" s="58"/>
      <c r="D11" s="58"/>
      <c r="E11" s="59"/>
      <c r="F11" s="58"/>
      <c r="G11" s="59"/>
      <c r="H11" s="5"/>
      <c r="I11" s="5"/>
      <c r="J11" s="5"/>
      <c r="K11" s="5"/>
    </row>
    <row r="12" spans="1:11" ht="15" customHeight="1">
      <c r="A12" s="34"/>
      <c r="B12" s="77" t="s">
        <v>75</v>
      </c>
      <c r="C12" s="77"/>
      <c r="D12" s="77"/>
      <c r="E12" s="77"/>
      <c r="F12" s="5"/>
      <c r="G12" s="5"/>
      <c r="H12" s="5"/>
      <c r="I12" s="5"/>
      <c r="J12" s="5"/>
      <c r="K12" s="5"/>
    </row>
    <row r="13" spans="1:11" ht="15" customHeight="1">
      <c r="A13" s="34"/>
      <c r="B13" s="77" t="s">
        <v>23</v>
      </c>
      <c r="C13" s="77"/>
      <c r="D13" s="77"/>
      <c r="E13" s="77"/>
      <c r="F13" s="5"/>
      <c r="G13" s="5"/>
      <c r="H13" s="5"/>
      <c r="I13" s="5"/>
      <c r="J13" s="5"/>
      <c r="K13" s="5"/>
    </row>
    <row r="14" spans="1:11" ht="12.75" customHeight="1">
      <c r="A14" s="34"/>
      <c r="B14" s="78" t="s">
        <v>76</v>
      </c>
      <c r="C14" s="78"/>
      <c r="D14" s="78"/>
      <c r="E14" s="78"/>
      <c r="F14" s="6"/>
      <c r="G14" s="6"/>
      <c r="H14" s="6"/>
      <c r="I14" s="6"/>
      <c r="J14" s="6"/>
      <c r="K14" s="6"/>
    </row>
    <row r="15" spans="1:11" ht="10.5" customHeight="1">
      <c r="A15" s="34"/>
      <c r="B15" s="81" t="s">
        <v>1</v>
      </c>
      <c r="C15" s="81"/>
      <c r="D15" s="81"/>
      <c r="E15" s="81"/>
    </row>
    <row r="16" spans="1:11" ht="15" customHeight="1">
      <c r="A16" s="34"/>
      <c r="B16" s="67" t="s">
        <v>0</v>
      </c>
      <c r="C16" s="67" t="s">
        <v>2</v>
      </c>
      <c r="D16" s="70" t="s">
        <v>53</v>
      </c>
      <c r="E16" s="71"/>
    </row>
    <row r="17" spans="1:5" ht="2.25" customHeight="1">
      <c r="A17" s="34"/>
      <c r="B17" s="68"/>
      <c r="C17" s="68"/>
      <c r="D17" s="72"/>
      <c r="E17" s="73"/>
    </row>
    <row r="18" spans="1:5" ht="15" hidden="1" customHeight="1">
      <c r="A18" s="34"/>
      <c r="B18" s="68"/>
      <c r="C18" s="68"/>
      <c r="D18" s="72"/>
      <c r="E18" s="73"/>
    </row>
    <row r="19" spans="1:5" ht="9.75" hidden="1" customHeight="1">
      <c r="A19" s="34"/>
      <c r="B19" s="68"/>
      <c r="C19" s="68"/>
      <c r="D19" s="72"/>
      <c r="E19" s="73"/>
    </row>
    <row r="20" spans="1:5" ht="15" hidden="1" customHeight="1">
      <c r="A20" s="34"/>
      <c r="B20" s="68"/>
      <c r="C20" s="68"/>
      <c r="D20" s="72"/>
      <c r="E20" s="73"/>
    </row>
    <row r="21" spans="1:5" ht="15" hidden="1" customHeight="1">
      <c r="A21" s="34"/>
      <c r="B21" s="68"/>
      <c r="C21" s="68"/>
      <c r="D21" s="72"/>
      <c r="E21" s="73"/>
    </row>
    <row r="22" spans="1:5" ht="4.5" hidden="1" customHeight="1">
      <c r="A22" s="34"/>
      <c r="B22" s="68"/>
      <c r="C22" s="68"/>
      <c r="D22" s="72"/>
      <c r="E22" s="73"/>
    </row>
    <row r="23" spans="1:5" ht="15" hidden="1" customHeight="1">
      <c r="A23" s="34"/>
      <c r="B23" s="68"/>
      <c r="C23" s="68"/>
      <c r="D23" s="72"/>
      <c r="E23" s="73"/>
    </row>
    <row r="24" spans="1:5" ht="15" hidden="1" customHeight="1">
      <c r="A24" s="34"/>
      <c r="B24" s="68"/>
      <c r="C24" s="68"/>
      <c r="D24" s="72"/>
      <c r="E24" s="73"/>
    </row>
    <row r="25" spans="1:5" ht="15" hidden="1" customHeight="1">
      <c r="A25" s="34"/>
      <c r="B25" s="68"/>
      <c r="C25" s="68"/>
      <c r="D25" s="72"/>
      <c r="E25" s="73"/>
    </row>
    <row r="26" spans="1:5" ht="15" hidden="1" customHeight="1">
      <c r="A26" s="34"/>
      <c r="B26" s="68"/>
      <c r="C26" s="68"/>
      <c r="D26" s="72"/>
      <c r="E26" s="73"/>
    </row>
    <row r="27" spans="1:5" ht="15" hidden="1" customHeight="1">
      <c r="A27" s="34"/>
      <c r="B27" s="68"/>
      <c r="C27" s="68"/>
      <c r="D27" s="72"/>
      <c r="E27" s="73"/>
    </row>
    <row r="28" spans="1:5" ht="15" hidden="1" customHeight="1">
      <c r="A28" s="34"/>
      <c r="B28" s="68"/>
      <c r="C28" s="68"/>
      <c r="D28" s="72"/>
      <c r="E28" s="73"/>
    </row>
    <row r="29" spans="1:5" ht="15" hidden="1" customHeight="1">
      <c r="A29" s="34"/>
      <c r="B29" s="68"/>
      <c r="C29" s="68"/>
      <c r="D29" s="72"/>
      <c r="E29" s="73"/>
    </row>
    <row r="30" spans="1:5" ht="12" hidden="1" customHeight="1">
      <c r="A30" s="34"/>
      <c r="B30" s="68"/>
      <c r="C30" s="68"/>
      <c r="D30" s="72"/>
      <c r="E30" s="73"/>
    </row>
    <row r="31" spans="1:5" ht="15" hidden="1" customHeight="1">
      <c r="A31" s="34"/>
      <c r="B31" s="68"/>
      <c r="C31" s="68"/>
      <c r="D31" s="72"/>
      <c r="E31" s="73"/>
    </row>
    <row r="32" spans="1:5" ht="15" hidden="1" customHeight="1">
      <c r="A32" s="34"/>
      <c r="B32" s="68"/>
      <c r="C32" s="68"/>
      <c r="D32" s="72"/>
      <c r="E32" s="73"/>
    </row>
    <row r="33" spans="1:5" ht="39" customHeight="1">
      <c r="A33" s="34"/>
      <c r="B33" s="68"/>
      <c r="C33" s="68"/>
      <c r="D33" s="74"/>
      <c r="E33" s="75"/>
    </row>
    <row r="34" spans="1:5" ht="39" customHeight="1">
      <c r="A34" s="34"/>
      <c r="B34" s="69"/>
      <c r="C34" s="69"/>
      <c r="D34" s="35" t="s">
        <v>54</v>
      </c>
      <c r="E34" s="35" t="s">
        <v>6</v>
      </c>
    </row>
    <row r="35" spans="1:5" ht="12.75" customHeight="1">
      <c r="A35" s="34"/>
      <c r="B35" s="36">
        <v>1</v>
      </c>
      <c r="C35" s="36">
        <v>2</v>
      </c>
      <c r="D35" s="36"/>
      <c r="E35" s="36"/>
    </row>
    <row r="36" spans="1:5" ht="15" customHeight="1">
      <c r="A36" s="34"/>
      <c r="B36" s="37" t="s">
        <v>47</v>
      </c>
      <c r="C36" s="37" t="s">
        <v>26</v>
      </c>
      <c r="D36" s="38">
        <f>D37+D42+D43</f>
        <v>3908.0599999999995</v>
      </c>
      <c r="E36" s="39">
        <f>D36/D59</f>
        <v>2809.5327102803735</v>
      </c>
    </row>
    <row r="37" spans="1:5" s="14" customFormat="1" ht="13.5" customHeight="1">
      <c r="A37" s="40"/>
      <c r="B37" s="38">
        <v>1.1000000000000001</v>
      </c>
      <c r="C37" s="41" t="s">
        <v>27</v>
      </c>
      <c r="D37" s="38">
        <f>SUM(D38:D41)</f>
        <v>3080.2799999999997</v>
      </c>
      <c r="E37" s="39">
        <f>D37/D59</f>
        <v>2214.4356578001434</v>
      </c>
    </row>
    <row r="38" spans="1:5" ht="14.25" customHeight="1">
      <c r="A38" s="34"/>
      <c r="B38" s="42" t="s">
        <v>28</v>
      </c>
      <c r="C38" s="43" t="s">
        <v>29</v>
      </c>
      <c r="D38" s="36">
        <v>2930.97</v>
      </c>
      <c r="E38" s="44">
        <f>D38/D59</f>
        <v>2107.0956146657081</v>
      </c>
    </row>
    <row r="39" spans="1:5" ht="13.5" customHeight="1">
      <c r="A39" s="34"/>
      <c r="B39" s="42" t="s">
        <v>30</v>
      </c>
      <c r="C39" s="43" t="s">
        <v>31</v>
      </c>
      <c r="D39" s="36">
        <v>67.599999999999994</v>
      </c>
      <c r="E39" s="44">
        <f>D39/D59</f>
        <v>48.598130841121488</v>
      </c>
    </row>
    <row r="40" spans="1:5" ht="15" customHeight="1">
      <c r="A40" s="34"/>
      <c r="B40" s="42" t="s">
        <v>32</v>
      </c>
      <c r="C40" s="43" t="s">
        <v>33</v>
      </c>
      <c r="D40" s="36">
        <v>48.83</v>
      </c>
      <c r="E40" s="44">
        <f>D40/D59</f>
        <v>35.104241552839682</v>
      </c>
    </row>
    <row r="41" spans="1:5" s="25" customFormat="1" ht="15" customHeight="1">
      <c r="A41" s="34"/>
      <c r="B41" s="45" t="s">
        <v>34</v>
      </c>
      <c r="C41" s="46" t="s">
        <v>35</v>
      </c>
      <c r="D41" s="47">
        <v>32.880000000000003</v>
      </c>
      <c r="E41" s="44">
        <f>D41/D59</f>
        <v>23.63767074047448</v>
      </c>
    </row>
    <row r="42" spans="1:5" s="14" customFormat="1" ht="15" customHeight="1">
      <c r="A42" s="40"/>
      <c r="B42" s="48" t="s">
        <v>3</v>
      </c>
      <c r="C42" s="49" t="s">
        <v>36</v>
      </c>
      <c r="D42" s="50">
        <v>606.24</v>
      </c>
      <c r="E42" s="39">
        <f>D42/D59</f>
        <v>435.83033788641268</v>
      </c>
    </row>
    <row r="43" spans="1:5" s="14" customFormat="1" ht="15" customHeight="1">
      <c r="A43" s="40"/>
      <c r="B43" s="48" t="s">
        <v>4</v>
      </c>
      <c r="C43" s="51" t="s">
        <v>37</v>
      </c>
      <c r="D43" s="50">
        <f>SUM(D44:D45)</f>
        <v>221.54</v>
      </c>
      <c r="E43" s="39">
        <f>D43/D59</f>
        <v>159.2667145938174</v>
      </c>
    </row>
    <row r="44" spans="1:5" s="25" customFormat="1" ht="15.75" customHeight="1">
      <c r="A44" s="34"/>
      <c r="B44" s="45" t="s">
        <v>38</v>
      </c>
      <c r="C44" s="52" t="s">
        <v>39</v>
      </c>
      <c r="D44" s="47">
        <v>131.41</v>
      </c>
      <c r="E44" s="44">
        <f>D44/D59</f>
        <v>94.471603163191944</v>
      </c>
    </row>
    <row r="45" spans="1:5" s="26" customFormat="1" ht="15" customHeight="1">
      <c r="A45" s="53"/>
      <c r="B45" s="45" t="s">
        <v>40</v>
      </c>
      <c r="C45" s="52" t="s">
        <v>41</v>
      </c>
      <c r="D45" s="47">
        <v>90.13</v>
      </c>
      <c r="E45" s="44">
        <f>D45/D59</f>
        <v>64.79511143062544</v>
      </c>
    </row>
    <row r="46" spans="1:5" s="20" customFormat="1" ht="15" customHeight="1">
      <c r="A46" s="54"/>
      <c r="B46" s="48" t="s">
        <v>5</v>
      </c>
      <c r="C46" s="50" t="s">
        <v>42</v>
      </c>
      <c r="D46" s="50">
        <f>SUM(D47:D49)</f>
        <v>71.72</v>
      </c>
      <c r="E46" s="39">
        <f>D46/D59</f>
        <v>51.560028756290436</v>
      </c>
    </row>
    <row r="47" spans="1:5" s="26" customFormat="1" ht="15" customHeight="1">
      <c r="A47" s="53"/>
      <c r="B47" s="45" t="s">
        <v>8</v>
      </c>
      <c r="C47" s="52" t="s">
        <v>43</v>
      </c>
      <c r="D47" s="47">
        <v>43.21</v>
      </c>
      <c r="E47" s="44">
        <f>D47/D59</f>
        <v>31.063982746225737</v>
      </c>
    </row>
    <row r="48" spans="1:5" s="26" customFormat="1" ht="15" customHeight="1">
      <c r="A48" s="53"/>
      <c r="B48" s="45" t="s">
        <v>9</v>
      </c>
      <c r="C48" s="52" t="s">
        <v>39</v>
      </c>
      <c r="D48" s="47">
        <v>9.51</v>
      </c>
      <c r="E48" s="44">
        <f>D48/D59</f>
        <v>6.8368080517613228</v>
      </c>
    </row>
    <row r="49" spans="1:5" s="26" customFormat="1" ht="15.75">
      <c r="A49" s="53"/>
      <c r="B49" s="45" t="s">
        <v>10</v>
      </c>
      <c r="C49" s="52" t="s">
        <v>45</v>
      </c>
      <c r="D49" s="47">
        <v>19</v>
      </c>
      <c r="E49" s="44">
        <f>D49/D59</f>
        <v>13.659237958303379</v>
      </c>
    </row>
    <row r="50" spans="1:5" s="14" customFormat="1" ht="15.75">
      <c r="A50" s="40"/>
      <c r="B50" s="48" t="s">
        <v>7</v>
      </c>
      <c r="C50" s="50" t="s">
        <v>44</v>
      </c>
      <c r="D50" s="50">
        <f>SUM(D51:D53)</f>
        <v>293.87</v>
      </c>
      <c r="E50" s="39">
        <f>D50/D59</f>
        <v>211.26527677929548</v>
      </c>
    </row>
    <row r="51" spans="1:5" s="25" customFormat="1" ht="15.75" customHeight="1">
      <c r="A51" s="34"/>
      <c r="B51" s="45" t="s">
        <v>12</v>
      </c>
      <c r="C51" s="52" t="s">
        <v>43</v>
      </c>
      <c r="D51" s="47">
        <v>178.43</v>
      </c>
      <c r="E51" s="44">
        <f>D51/D59</f>
        <v>128.27462257368799</v>
      </c>
    </row>
    <row r="52" spans="1:5" s="25" customFormat="1" ht="29.25" customHeight="1">
      <c r="A52" s="34"/>
      <c r="B52" s="45" t="s">
        <v>13</v>
      </c>
      <c r="C52" s="52" t="s">
        <v>39</v>
      </c>
      <c r="D52" s="47">
        <v>38.46</v>
      </c>
      <c r="E52" s="44">
        <f>D52/D59</f>
        <v>27.649173256649892</v>
      </c>
    </row>
    <row r="53" spans="1:5" s="25" customFormat="1" ht="15.75">
      <c r="A53" s="34"/>
      <c r="B53" s="45" t="s">
        <v>14</v>
      </c>
      <c r="C53" s="52" t="s">
        <v>46</v>
      </c>
      <c r="D53" s="47">
        <v>76.98</v>
      </c>
      <c r="E53" s="44">
        <f>D53/D59</f>
        <v>55.341480948957589</v>
      </c>
    </row>
    <row r="54" spans="1:5" s="14" customFormat="1" ht="15.75">
      <c r="A54" s="40"/>
      <c r="B54" s="48" t="s">
        <v>11</v>
      </c>
      <c r="C54" s="51" t="s">
        <v>48</v>
      </c>
      <c r="D54" s="50">
        <f>D36+D46+D50</f>
        <v>4273.6499999999996</v>
      </c>
      <c r="E54" s="44">
        <v>2068.65</v>
      </c>
    </row>
    <row r="55" spans="1:5" s="14" customFormat="1" ht="18" customHeight="1">
      <c r="A55" s="40"/>
      <c r="B55" s="48" t="s">
        <v>15</v>
      </c>
      <c r="C55" s="51" t="s">
        <v>49</v>
      </c>
      <c r="D55" s="50">
        <f>D56</f>
        <v>85.47</v>
      </c>
      <c r="E55" s="44">
        <f>D55/D59</f>
        <v>61.445003594536303</v>
      </c>
    </row>
    <row r="56" spans="1:5" s="25" customFormat="1" ht="15.75">
      <c r="A56" s="34"/>
      <c r="B56" s="45" t="s">
        <v>17</v>
      </c>
      <c r="C56" s="52" t="s">
        <v>50</v>
      </c>
      <c r="D56" s="47">
        <v>85.47</v>
      </c>
      <c r="E56" s="44">
        <f>D56/D59</f>
        <v>61.445003594536303</v>
      </c>
    </row>
    <row r="57" spans="1:5" s="14" customFormat="1" ht="31.5">
      <c r="A57" s="40"/>
      <c r="B57" s="48" t="s">
        <v>16</v>
      </c>
      <c r="C57" s="51" t="s">
        <v>56</v>
      </c>
      <c r="D57" s="50">
        <f>D54+D56</f>
        <v>4359.12</v>
      </c>
      <c r="E57" s="44">
        <v>3133.81</v>
      </c>
    </row>
    <row r="58" spans="1:5" s="14" customFormat="1" ht="19.149999999999999" customHeight="1">
      <c r="A58" s="40"/>
      <c r="B58" s="48" t="s">
        <v>18</v>
      </c>
      <c r="C58" s="51" t="s">
        <v>57</v>
      </c>
      <c r="D58" s="55"/>
      <c r="E58" s="39">
        <f>E57</f>
        <v>3133.81</v>
      </c>
    </row>
    <row r="59" spans="1:5" s="14" customFormat="1" ht="13.5" customHeight="1">
      <c r="A59" s="40"/>
      <c r="B59" s="48" t="s">
        <v>19</v>
      </c>
      <c r="C59" s="51" t="s">
        <v>51</v>
      </c>
      <c r="D59" s="50">
        <v>1.391</v>
      </c>
      <c r="E59" s="39"/>
    </row>
    <row r="60" spans="1:5" s="14" customFormat="1" ht="13.5" customHeight="1">
      <c r="A60" s="40"/>
      <c r="B60" s="48" t="s">
        <v>55</v>
      </c>
      <c r="C60" s="51" t="s">
        <v>52</v>
      </c>
      <c r="D60" s="56">
        <v>0.02</v>
      </c>
      <c r="E60" s="57"/>
    </row>
    <row r="61" spans="1:5" ht="14.25" customHeight="1">
      <c r="B61" s="10"/>
      <c r="C61" s="9"/>
      <c r="D61" s="8"/>
      <c r="E61" s="8"/>
    </row>
    <row r="62" spans="1:5" ht="6" hidden="1" customHeight="1">
      <c r="B62" s="10"/>
      <c r="C62" s="9"/>
      <c r="D62" s="8"/>
      <c r="E62" s="8"/>
    </row>
    <row r="63" spans="1:5" ht="6" hidden="1" customHeight="1">
      <c r="B63" s="10"/>
      <c r="C63" s="9"/>
      <c r="D63" s="8"/>
      <c r="E63" s="8"/>
    </row>
    <row r="64" spans="1:5" ht="15" customHeight="1">
      <c r="B64" s="10"/>
      <c r="C64" s="10" t="s">
        <v>77</v>
      </c>
      <c r="D64" s="79" t="s">
        <v>80</v>
      </c>
      <c r="E64" s="79"/>
    </row>
    <row r="65" spans="2:5" ht="15.75" customHeight="1">
      <c r="B65" s="82"/>
      <c r="C65" s="82"/>
      <c r="D65" s="80"/>
      <c r="E65" s="80"/>
    </row>
    <row r="66" spans="2:5" ht="15.75" customHeight="1">
      <c r="B66" s="1"/>
      <c r="C66" s="1" t="s">
        <v>78</v>
      </c>
      <c r="D66" s="76" t="s">
        <v>79</v>
      </c>
      <c r="E66" s="76"/>
    </row>
    <row r="67" spans="2:5" ht="15" customHeight="1"/>
  </sheetData>
  <mergeCells count="16">
    <mergeCell ref="B16:B34"/>
    <mergeCell ref="C16:C34"/>
    <mergeCell ref="D16:E33"/>
    <mergeCell ref="D66:E66"/>
    <mergeCell ref="B12:E12"/>
    <mergeCell ref="B14:E14"/>
    <mergeCell ref="D64:E64"/>
    <mergeCell ref="D65:E65"/>
    <mergeCell ref="B13:E13"/>
    <mergeCell ref="B15:E15"/>
    <mergeCell ref="B65:C65"/>
    <mergeCell ref="D1:I1"/>
    <mergeCell ref="B10:G10"/>
    <mergeCell ref="D2:I2"/>
    <mergeCell ref="D3:I3"/>
    <mergeCell ref="D4:I4"/>
  </mergeCells>
  <pageMargins left="0.31496062992125984" right="0.23622047244094491" top="0.22" bottom="0.16" header="0.31496062992125984" footer="0.16"/>
  <pageSetup paperSize="9" scale="90" orientation="portrait" horizontalDpi="180" verticalDpi="180" r:id="rId1"/>
  <ignoredErrors>
    <ignoredError sqref="D3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workbookViewId="0">
      <selection activeCell="D3" sqref="D3:I3"/>
    </sheetView>
  </sheetViews>
  <sheetFormatPr defaultRowHeight="15"/>
  <cols>
    <col min="1" max="1" width="3.85546875" customWidth="1"/>
    <col min="3" max="3" width="32.42578125" customWidth="1"/>
    <col min="4" max="4" width="18.85546875" customWidth="1"/>
    <col min="5" max="5" width="19" customWidth="1"/>
    <col min="6" max="6" width="9.140625" customWidth="1"/>
  </cols>
  <sheetData>
    <row r="1" spans="2:9" ht="15.75">
      <c r="B1" s="2"/>
      <c r="C1" s="2"/>
      <c r="D1" s="95" t="s">
        <v>61</v>
      </c>
      <c r="E1" s="95"/>
      <c r="F1" s="95"/>
      <c r="G1" s="95"/>
      <c r="H1" s="95"/>
      <c r="I1" s="95"/>
    </row>
    <row r="2" spans="2:9" ht="15.75">
      <c r="B2" s="2"/>
      <c r="C2" s="2"/>
      <c r="D2" s="96" t="s">
        <v>21</v>
      </c>
      <c r="E2" s="96"/>
      <c r="F2" s="96"/>
      <c r="G2" s="96"/>
      <c r="H2" s="96"/>
      <c r="I2" s="96"/>
    </row>
    <row r="3" spans="2:9" ht="15.75">
      <c r="B3" s="2"/>
      <c r="C3" s="2"/>
      <c r="D3" s="95" t="s">
        <v>82</v>
      </c>
      <c r="E3" s="95"/>
      <c r="F3" s="95"/>
      <c r="G3" s="95"/>
      <c r="H3" s="95"/>
      <c r="I3" s="95"/>
    </row>
    <row r="4" spans="2:9" ht="15.75">
      <c r="B4" s="77" t="s">
        <v>20</v>
      </c>
      <c r="C4" s="77"/>
      <c r="D4" s="77"/>
      <c r="E4" s="77"/>
      <c r="F4" s="5"/>
      <c r="G4" s="5"/>
      <c r="H4" s="5"/>
      <c r="I4" s="5"/>
    </row>
    <row r="5" spans="2:9" ht="15.75">
      <c r="B5" s="77" t="s">
        <v>59</v>
      </c>
      <c r="C5" s="77"/>
      <c r="D5" s="77"/>
      <c r="E5" s="77"/>
      <c r="F5" s="5"/>
      <c r="G5" s="5"/>
      <c r="H5" s="5"/>
      <c r="I5" s="5"/>
    </row>
    <row r="6" spans="2:9" ht="15.75">
      <c r="B6" s="77" t="s">
        <v>23</v>
      </c>
      <c r="C6" s="77"/>
      <c r="D6" s="77"/>
      <c r="E6" s="77"/>
      <c r="F6" s="5"/>
      <c r="G6" s="5"/>
      <c r="H6" s="5"/>
      <c r="I6" s="5"/>
    </row>
    <row r="7" spans="2:9">
      <c r="B7" s="78" t="s">
        <v>81</v>
      </c>
      <c r="C7" s="78"/>
      <c r="D7" s="78"/>
      <c r="E7" s="78"/>
      <c r="F7" s="6"/>
      <c r="G7" s="6"/>
      <c r="H7" s="6"/>
      <c r="I7" s="6"/>
    </row>
    <row r="8" spans="2:9" ht="10.9" customHeight="1">
      <c r="B8" s="85" t="s">
        <v>1</v>
      </c>
      <c r="C8" s="85"/>
      <c r="D8" s="85"/>
      <c r="E8" s="85"/>
    </row>
    <row r="9" spans="2:9" ht="8.4499999999999993" customHeight="1">
      <c r="B9" s="86" t="s">
        <v>0</v>
      </c>
      <c r="C9" s="86" t="s">
        <v>2</v>
      </c>
      <c r="D9" s="89" t="s">
        <v>53</v>
      </c>
      <c r="E9" s="90"/>
    </row>
    <row r="10" spans="2:9" hidden="1">
      <c r="B10" s="87"/>
      <c r="C10" s="87"/>
      <c r="D10" s="91"/>
      <c r="E10" s="92"/>
    </row>
    <row r="11" spans="2:9" hidden="1">
      <c r="B11" s="87"/>
      <c r="C11" s="87"/>
      <c r="D11" s="91"/>
      <c r="E11" s="92"/>
    </row>
    <row r="12" spans="2:9" hidden="1">
      <c r="B12" s="87"/>
      <c r="C12" s="87"/>
      <c r="D12" s="91"/>
      <c r="E12" s="92"/>
    </row>
    <row r="13" spans="2:9">
      <c r="B13" s="87"/>
      <c r="C13" s="87"/>
      <c r="D13" s="91"/>
      <c r="E13" s="92"/>
    </row>
    <row r="14" spans="2:9">
      <c r="B14" s="87"/>
      <c r="C14" s="87"/>
      <c r="D14" s="91"/>
      <c r="E14" s="92"/>
    </row>
    <row r="15" spans="2:9" ht="11.45" customHeight="1">
      <c r="B15" s="87"/>
      <c r="C15" s="87"/>
      <c r="D15" s="91"/>
      <c r="E15" s="92"/>
    </row>
    <row r="16" spans="2:9" hidden="1">
      <c r="B16" s="87"/>
      <c r="C16" s="87"/>
      <c r="D16" s="91"/>
      <c r="E16" s="92"/>
    </row>
    <row r="17" spans="2:5" hidden="1">
      <c r="B17" s="87"/>
      <c r="C17" s="87"/>
      <c r="D17" s="91"/>
      <c r="E17" s="92"/>
    </row>
    <row r="18" spans="2:5" hidden="1">
      <c r="B18" s="87"/>
      <c r="C18" s="87"/>
      <c r="D18" s="91"/>
      <c r="E18" s="92"/>
    </row>
    <row r="19" spans="2:5" ht="5.45" customHeight="1">
      <c r="B19" s="87"/>
      <c r="C19" s="87"/>
      <c r="D19" s="91"/>
      <c r="E19" s="92"/>
    </row>
    <row r="20" spans="2:5" hidden="1">
      <c r="B20" s="87"/>
      <c r="C20" s="87"/>
      <c r="D20" s="91"/>
      <c r="E20" s="92"/>
    </row>
    <row r="21" spans="2:5" hidden="1">
      <c r="B21" s="87"/>
      <c r="C21" s="87"/>
      <c r="D21" s="91"/>
      <c r="E21" s="92"/>
    </row>
    <row r="22" spans="2:5" hidden="1">
      <c r="B22" s="87"/>
      <c r="C22" s="87"/>
      <c r="D22" s="91"/>
      <c r="E22" s="92"/>
    </row>
    <row r="23" spans="2:5" hidden="1">
      <c r="B23" s="87"/>
      <c r="C23" s="87"/>
      <c r="D23" s="91"/>
      <c r="E23" s="92"/>
    </row>
    <row r="24" spans="2:5" hidden="1">
      <c r="B24" s="87"/>
      <c r="C24" s="87"/>
      <c r="D24" s="91"/>
      <c r="E24" s="92"/>
    </row>
    <row r="25" spans="2:5" hidden="1">
      <c r="B25" s="87"/>
      <c r="C25" s="87"/>
      <c r="D25" s="91"/>
      <c r="E25" s="92"/>
    </row>
    <row r="26" spans="2:5" hidden="1">
      <c r="B26" s="87"/>
      <c r="C26" s="87"/>
      <c r="D26" s="93"/>
      <c r="E26" s="94"/>
    </row>
    <row r="27" spans="2:5">
      <c r="B27" s="88"/>
      <c r="C27" s="88"/>
      <c r="D27" s="33" t="s">
        <v>54</v>
      </c>
      <c r="E27" s="33" t="s">
        <v>6</v>
      </c>
    </row>
    <row r="28" spans="2:5">
      <c r="B28" s="4">
        <v>1</v>
      </c>
      <c r="C28" s="4">
        <v>2</v>
      </c>
      <c r="D28" s="4"/>
      <c r="E28" s="4"/>
    </row>
    <row r="29" spans="2:5">
      <c r="B29" s="4"/>
      <c r="C29" s="83" t="s">
        <v>60</v>
      </c>
      <c r="D29" s="84"/>
      <c r="E29" s="84"/>
    </row>
    <row r="30" spans="2:5" s="14" customFormat="1" ht="25.5">
      <c r="B30" s="11" t="s">
        <v>47</v>
      </c>
      <c r="C30" s="12" t="s">
        <v>24</v>
      </c>
      <c r="D30" s="13"/>
      <c r="E30" s="13">
        <v>2939.82</v>
      </c>
    </row>
    <row r="31" spans="2:5">
      <c r="B31" s="7" t="s">
        <v>5</v>
      </c>
      <c r="C31" s="83" t="s">
        <v>58</v>
      </c>
      <c r="D31" s="84"/>
      <c r="E31" s="84"/>
    </row>
    <row r="32" spans="2:5">
      <c r="B32" s="11" t="s">
        <v>47</v>
      </c>
      <c r="C32" s="11" t="s">
        <v>26</v>
      </c>
      <c r="D32" s="13">
        <f>D33+D38+D39</f>
        <v>3666.1499999999996</v>
      </c>
      <c r="E32" s="28">
        <f>D32/D55</f>
        <v>2635.621854780733</v>
      </c>
    </row>
    <row r="33" spans="1:9">
      <c r="A33" s="14"/>
      <c r="B33" s="13">
        <v>1.1000000000000001</v>
      </c>
      <c r="C33" s="12" t="s">
        <v>27</v>
      </c>
      <c r="D33" s="13">
        <f>SUM(D34:D37)</f>
        <v>2994.2</v>
      </c>
      <c r="E33" s="28">
        <f>D33/D55</f>
        <v>2152.5521207764195</v>
      </c>
      <c r="F33" s="14"/>
      <c r="G33" s="14"/>
      <c r="H33" s="14"/>
      <c r="I33" s="14"/>
    </row>
    <row r="34" spans="1:9">
      <c r="B34" s="7" t="s">
        <v>28</v>
      </c>
      <c r="C34" s="3" t="s">
        <v>29</v>
      </c>
      <c r="D34" s="4">
        <v>2930.97</v>
      </c>
      <c r="E34" s="29">
        <f>D34/D55</f>
        <v>2107.0956146657081</v>
      </c>
    </row>
    <row r="35" spans="1:9">
      <c r="B35" s="7" t="s">
        <v>30</v>
      </c>
      <c r="C35" s="3" t="s">
        <v>31</v>
      </c>
      <c r="D35" s="4">
        <v>5.13</v>
      </c>
      <c r="E35" s="29">
        <f>D35/D55</f>
        <v>3.6879942487419122</v>
      </c>
    </row>
    <row r="36" spans="1:9">
      <c r="B36" s="7" t="s">
        <v>32</v>
      </c>
      <c r="C36" s="3" t="s">
        <v>33</v>
      </c>
      <c r="D36" s="4">
        <v>25.22</v>
      </c>
      <c r="E36" s="29">
        <f>D36/D55</f>
        <v>18.130841121495326</v>
      </c>
    </row>
    <row r="37" spans="1:9" ht="25.5">
      <c r="A37" s="25"/>
      <c r="B37" s="21" t="s">
        <v>34</v>
      </c>
      <c r="C37" s="24" t="s">
        <v>35</v>
      </c>
      <c r="D37" s="19">
        <v>32.880000000000003</v>
      </c>
      <c r="E37" s="29">
        <f>D37/D55</f>
        <v>23.63767074047448</v>
      </c>
      <c r="F37" s="25"/>
      <c r="G37" s="25"/>
      <c r="H37" s="25"/>
      <c r="I37" s="25"/>
    </row>
    <row r="38" spans="1:9" ht="21" customHeight="1">
      <c r="A38" s="14"/>
      <c r="B38" s="16" t="s">
        <v>3</v>
      </c>
      <c r="C38" s="23" t="s">
        <v>36</v>
      </c>
      <c r="D38" s="18">
        <v>496.08</v>
      </c>
      <c r="E38" s="28">
        <f>D38/D55</f>
        <v>356.63551401869159</v>
      </c>
      <c r="F38" s="14"/>
      <c r="G38" s="14"/>
      <c r="H38" s="14"/>
      <c r="I38" s="14"/>
    </row>
    <row r="39" spans="1:9">
      <c r="A39" s="14"/>
      <c r="B39" s="16" t="s">
        <v>4</v>
      </c>
      <c r="C39" s="17" t="s">
        <v>37</v>
      </c>
      <c r="D39" s="18">
        <f>SUM(D40:D41)</f>
        <v>175.87</v>
      </c>
      <c r="E39" s="28">
        <f>D39/D55</f>
        <v>126.43421998562185</v>
      </c>
      <c r="F39" s="14"/>
      <c r="G39" s="14"/>
      <c r="H39" s="14"/>
      <c r="I39" s="14"/>
    </row>
    <row r="40" spans="1:9" ht="25.5">
      <c r="A40" s="25"/>
      <c r="B40" s="21" t="s">
        <v>38</v>
      </c>
      <c r="C40" s="22" t="s">
        <v>39</v>
      </c>
      <c r="D40" s="19">
        <v>107.17</v>
      </c>
      <c r="E40" s="29">
        <f>D40/D55</f>
        <v>77.045291157440687</v>
      </c>
      <c r="F40" s="25"/>
      <c r="G40" s="25"/>
      <c r="H40" s="25"/>
      <c r="I40" s="25"/>
    </row>
    <row r="41" spans="1:9">
      <c r="A41" s="26"/>
      <c r="B41" s="21" t="s">
        <v>40</v>
      </c>
      <c r="C41" s="22" t="s">
        <v>41</v>
      </c>
      <c r="D41" s="19">
        <v>68.7</v>
      </c>
      <c r="E41" s="29">
        <f>D41/D55</f>
        <v>49.388928828181164</v>
      </c>
      <c r="F41" s="26"/>
      <c r="G41" s="26"/>
      <c r="H41" s="26"/>
      <c r="I41" s="26"/>
    </row>
    <row r="42" spans="1:9">
      <c r="A42" s="20"/>
      <c r="B42" s="16" t="s">
        <v>5</v>
      </c>
      <c r="C42" s="18" t="s">
        <v>42</v>
      </c>
      <c r="D42" s="18">
        <f>SUM(D43:D45)</f>
        <v>67.28</v>
      </c>
      <c r="E42" s="28">
        <f>D42/D55</f>
        <v>48.36808051761323</v>
      </c>
      <c r="F42" s="20"/>
      <c r="G42" s="20"/>
      <c r="H42" s="20"/>
      <c r="I42" s="20"/>
    </row>
    <row r="43" spans="1:9">
      <c r="A43" s="26"/>
      <c r="B43" s="21" t="s">
        <v>8</v>
      </c>
      <c r="C43" s="22" t="s">
        <v>43</v>
      </c>
      <c r="D43" s="19">
        <v>40.53</v>
      </c>
      <c r="E43" s="29">
        <f>D43/D55</f>
        <v>29.137311286843996</v>
      </c>
      <c r="F43" s="26"/>
      <c r="G43" s="26"/>
      <c r="H43" s="26"/>
      <c r="I43" s="26"/>
    </row>
    <row r="44" spans="1:9" ht="25.5">
      <c r="A44" s="26"/>
      <c r="B44" s="21" t="s">
        <v>9</v>
      </c>
      <c r="C44" s="22" t="s">
        <v>39</v>
      </c>
      <c r="D44" s="19">
        <v>8.92</v>
      </c>
      <c r="E44" s="29">
        <f>D44/D55</f>
        <v>6.412652767792955</v>
      </c>
      <c r="F44" s="26"/>
      <c r="G44" s="26"/>
      <c r="H44" s="26"/>
      <c r="I44" s="26"/>
    </row>
    <row r="45" spans="1:9">
      <c r="A45" s="26"/>
      <c r="B45" s="21" t="s">
        <v>10</v>
      </c>
      <c r="C45" s="22" t="s">
        <v>45</v>
      </c>
      <c r="D45" s="19">
        <v>17.829999999999998</v>
      </c>
      <c r="E45" s="29">
        <f>D45/D55</f>
        <v>12.818116462976274</v>
      </c>
      <c r="F45" s="26"/>
      <c r="G45" s="26"/>
      <c r="H45" s="26"/>
      <c r="I45" s="26"/>
    </row>
    <row r="46" spans="1:9">
      <c r="A46" s="14"/>
      <c r="B46" s="16" t="s">
        <v>7</v>
      </c>
      <c r="C46" s="18" t="s">
        <v>44</v>
      </c>
      <c r="D46" s="18">
        <f>SUM(D47:D49)</f>
        <v>275.67999999999995</v>
      </c>
      <c r="E46" s="28">
        <f>D46/D55</f>
        <v>198.18835370237235</v>
      </c>
      <c r="F46" s="14"/>
      <c r="G46" s="14"/>
      <c r="H46" s="14"/>
      <c r="I46" s="14"/>
    </row>
    <row r="47" spans="1:9">
      <c r="A47" s="25"/>
      <c r="B47" s="21" t="s">
        <v>12</v>
      </c>
      <c r="C47" s="22" t="s">
        <v>43</v>
      </c>
      <c r="D47" s="19">
        <v>167.39</v>
      </c>
      <c r="E47" s="29">
        <f>D47/D55</f>
        <v>120.33788641265275</v>
      </c>
      <c r="F47" s="25"/>
      <c r="G47" s="25"/>
      <c r="H47" s="25"/>
      <c r="I47" s="25"/>
    </row>
    <row r="48" spans="1:9" ht="25.5">
      <c r="A48" s="25"/>
      <c r="B48" s="21" t="s">
        <v>13</v>
      </c>
      <c r="C48" s="22" t="s">
        <v>39</v>
      </c>
      <c r="D48" s="19">
        <v>36.08</v>
      </c>
      <c r="E48" s="29">
        <f>D48/D55</f>
        <v>25.938173975557152</v>
      </c>
      <c r="F48" s="25"/>
      <c r="G48" s="25"/>
      <c r="H48" s="25"/>
      <c r="I48" s="25"/>
    </row>
    <row r="49" spans="1:9">
      <c r="A49" s="25"/>
      <c r="B49" s="21" t="s">
        <v>14</v>
      </c>
      <c r="C49" s="22" t="s">
        <v>46</v>
      </c>
      <c r="D49" s="19">
        <v>72.209999999999994</v>
      </c>
      <c r="E49" s="29">
        <f>D49/D55</f>
        <v>51.912293314162469</v>
      </c>
      <c r="F49" s="25"/>
      <c r="G49" s="25"/>
      <c r="H49" s="25"/>
      <c r="I49" s="25"/>
    </row>
    <row r="50" spans="1:9">
      <c r="A50" s="14"/>
      <c r="B50" s="16" t="s">
        <v>11</v>
      </c>
      <c r="C50" s="17" t="s">
        <v>48</v>
      </c>
      <c r="D50" s="31">
        <f>D32+D42+D46</f>
        <v>4009.1099999999997</v>
      </c>
      <c r="E50" s="28">
        <f>D50/D55</f>
        <v>2882.1782890007185</v>
      </c>
      <c r="F50" s="14"/>
      <c r="G50" s="14"/>
      <c r="H50" s="14"/>
      <c r="I50" s="14"/>
    </row>
    <row r="51" spans="1:9">
      <c r="A51" s="14"/>
      <c r="B51" s="16" t="s">
        <v>15</v>
      </c>
      <c r="C51" s="17" t="s">
        <v>49</v>
      </c>
      <c r="D51" s="31">
        <f>D52</f>
        <v>80.182199999999995</v>
      </c>
      <c r="E51" s="28">
        <f>D51/D55</f>
        <v>57.64356578001437</v>
      </c>
      <c r="F51" s="14"/>
      <c r="G51" s="14"/>
      <c r="H51" s="14"/>
      <c r="I51" s="14"/>
    </row>
    <row r="52" spans="1:9">
      <c r="A52" s="25"/>
      <c r="B52" s="21" t="s">
        <v>17</v>
      </c>
      <c r="C52" s="22" t="s">
        <v>50</v>
      </c>
      <c r="D52" s="27">
        <f>D50*2%</f>
        <v>80.182199999999995</v>
      </c>
      <c r="E52" s="29">
        <f>D52/D55</f>
        <v>57.64356578001437</v>
      </c>
      <c r="F52" s="25"/>
      <c r="G52" s="25"/>
      <c r="H52" s="25"/>
      <c r="I52" s="25"/>
    </row>
    <row r="53" spans="1:9" ht="25.5">
      <c r="A53" s="14"/>
      <c r="B53" s="16" t="s">
        <v>16</v>
      </c>
      <c r="C53" s="17" t="s">
        <v>56</v>
      </c>
      <c r="D53" s="31">
        <f>D50+D52</f>
        <v>4089.2921999999999</v>
      </c>
      <c r="E53" s="29">
        <f>D53/D55</f>
        <v>2939.8218547807332</v>
      </c>
      <c r="F53" s="14"/>
      <c r="G53" s="14"/>
      <c r="H53" s="14"/>
      <c r="I53" s="14"/>
    </row>
    <row r="54" spans="1:9" ht="34.15" customHeight="1">
      <c r="A54" s="14"/>
      <c r="B54" s="16" t="s">
        <v>18</v>
      </c>
      <c r="C54" s="17" t="s">
        <v>65</v>
      </c>
      <c r="D54" s="31"/>
      <c r="E54" s="28">
        <f>E53</f>
        <v>2939.8218547807332</v>
      </c>
      <c r="F54" s="14"/>
      <c r="G54" s="14"/>
      <c r="H54" s="14"/>
      <c r="I54" s="14"/>
    </row>
    <row r="55" spans="1:9" ht="25.5">
      <c r="A55" s="14"/>
      <c r="B55" s="16" t="s">
        <v>19</v>
      </c>
      <c r="C55" s="17" t="s">
        <v>51</v>
      </c>
      <c r="D55" s="18">
        <v>1.391</v>
      </c>
      <c r="E55" s="28"/>
      <c r="F55" s="14"/>
      <c r="G55" s="14"/>
      <c r="H55" s="14"/>
      <c r="I55" s="14"/>
    </row>
    <row r="56" spans="1:9">
      <c r="A56" s="14"/>
      <c r="B56" s="16" t="s">
        <v>55</v>
      </c>
      <c r="C56" s="17" t="s">
        <v>52</v>
      </c>
      <c r="D56" s="32">
        <v>0.02</v>
      </c>
      <c r="E56" s="30"/>
      <c r="F56" s="14"/>
      <c r="G56" s="14"/>
      <c r="H56" s="14"/>
      <c r="I56" s="14"/>
    </row>
    <row r="57" spans="1:9">
      <c r="B57" s="10"/>
      <c r="C57" s="9"/>
      <c r="D57" s="8"/>
      <c r="E57" s="8"/>
    </row>
    <row r="58" spans="1:9">
      <c r="B58" s="10"/>
      <c r="C58" s="10" t="s">
        <v>77</v>
      </c>
      <c r="D58" s="79" t="s">
        <v>80</v>
      </c>
      <c r="E58" s="79"/>
    </row>
    <row r="59" spans="1:9" ht="15.75">
      <c r="B59" s="82"/>
      <c r="C59" s="82"/>
      <c r="D59" s="80"/>
      <c r="E59" s="80"/>
    </row>
    <row r="60" spans="1:9">
      <c r="B60" s="60"/>
      <c r="C60" s="60" t="s">
        <v>78</v>
      </c>
      <c r="D60" s="76" t="s">
        <v>79</v>
      </c>
      <c r="E60" s="76"/>
    </row>
    <row r="61" spans="1:9">
      <c r="B61" s="15"/>
      <c r="C61" s="15"/>
      <c r="D61" s="76"/>
      <c r="E61" s="76"/>
    </row>
  </sheetData>
  <mergeCells count="18">
    <mergeCell ref="B6:E6"/>
    <mergeCell ref="D1:I1"/>
    <mergeCell ref="D2:I2"/>
    <mergeCell ref="D3:I3"/>
    <mergeCell ref="B4:E4"/>
    <mergeCell ref="B5:E5"/>
    <mergeCell ref="C31:E31"/>
    <mergeCell ref="D59:E59"/>
    <mergeCell ref="D60:E60"/>
    <mergeCell ref="D61:E61"/>
    <mergeCell ref="B7:E7"/>
    <mergeCell ref="B8:E8"/>
    <mergeCell ref="B9:B27"/>
    <mergeCell ref="C9:C27"/>
    <mergeCell ref="D9:E26"/>
    <mergeCell ref="C29:E29"/>
    <mergeCell ref="D58:E58"/>
    <mergeCell ref="B59:C59"/>
  </mergeCells>
  <pageMargins left="0.5" right="0.7" top="0.39" bottom="0.17" header="0.3" footer="0.16"/>
  <pageSetup paperSize="9" scale="7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workbookViewId="0">
      <selection activeCell="D3" sqref="D3:I3"/>
    </sheetView>
  </sheetViews>
  <sheetFormatPr defaultRowHeight="15"/>
  <cols>
    <col min="1" max="1" width="6.28515625" customWidth="1"/>
    <col min="3" max="3" width="32.85546875" customWidth="1"/>
    <col min="4" max="4" width="16.42578125" customWidth="1"/>
    <col min="5" max="5" width="16.7109375" customWidth="1"/>
  </cols>
  <sheetData>
    <row r="1" spans="2:9" ht="15.75">
      <c r="B1" s="2"/>
      <c r="C1" s="2"/>
      <c r="D1" s="95" t="s">
        <v>72</v>
      </c>
      <c r="E1" s="95"/>
      <c r="F1" s="95"/>
      <c r="G1" s="95"/>
      <c r="H1" s="95"/>
      <c r="I1" s="95"/>
    </row>
    <row r="2" spans="2:9" ht="15.75">
      <c r="B2" s="2"/>
      <c r="C2" s="2"/>
      <c r="D2" s="96" t="s">
        <v>21</v>
      </c>
      <c r="E2" s="96"/>
      <c r="F2" s="96"/>
      <c r="G2" s="96"/>
      <c r="H2" s="96"/>
      <c r="I2" s="96"/>
    </row>
    <row r="3" spans="2:9" ht="15.75">
      <c r="B3" s="2"/>
      <c r="C3" s="2"/>
      <c r="D3" s="95" t="s">
        <v>84</v>
      </c>
      <c r="E3" s="95"/>
      <c r="F3" s="95"/>
      <c r="G3" s="95"/>
      <c r="H3" s="95"/>
      <c r="I3" s="95"/>
    </row>
    <row r="4" spans="2:9" ht="15.75">
      <c r="B4" s="77" t="s">
        <v>20</v>
      </c>
      <c r="C4" s="77"/>
      <c r="D4" s="77"/>
      <c r="E4" s="77"/>
      <c r="F4" s="5"/>
      <c r="G4" s="5"/>
      <c r="H4" s="5"/>
      <c r="I4" s="5"/>
    </row>
    <row r="5" spans="2:9" ht="15.75">
      <c r="B5" s="77" t="s">
        <v>62</v>
      </c>
      <c r="C5" s="77"/>
      <c r="D5" s="77"/>
      <c r="E5" s="77"/>
      <c r="F5" s="5"/>
      <c r="G5" s="5"/>
      <c r="H5" s="5"/>
      <c r="I5" s="5"/>
    </row>
    <row r="6" spans="2:9" ht="15.75">
      <c r="B6" s="77" t="s">
        <v>23</v>
      </c>
      <c r="C6" s="77"/>
      <c r="D6" s="77"/>
      <c r="E6" s="77"/>
      <c r="F6" s="5"/>
      <c r="G6" s="5"/>
      <c r="H6" s="5"/>
      <c r="I6" s="5"/>
    </row>
    <row r="7" spans="2:9">
      <c r="B7" s="78" t="s">
        <v>76</v>
      </c>
      <c r="C7" s="78"/>
      <c r="D7" s="78"/>
      <c r="E7" s="78"/>
      <c r="F7" s="6"/>
      <c r="G7" s="6"/>
      <c r="H7" s="6"/>
      <c r="I7" s="6"/>
    </row>
    <row r="8" spans="2:9" ht="22.15" customHeight="1">
      <c r="B8" s="85" t="s">
        <v>1</v>
      </c>
      <c r="C8" s="85"/>
      <c r="D8" s="85"/>
      <c r="E8" s="85"/>
    </row>
    <row r="9" spans="2:9" ht="4.1500000000000004" customHeight="1">
      <c r="B9" s="86" t="s">
        <v>0</v>
      </c>
      <c r="C9" s="86" t="s">
        <v>2</v>
      </c>
      <c r="D9" s="89" t="s">
        <v>53</v>
      </c>
      <c r="E9" s="90"/>
    </row>
    <row r="10" spans="2:9" ht="3" customHeight="1">
      <c r="B10" s="87"/>
      <c r="C10" s="87"/>
      <c r="D10" s="91"/>
      <c r="E10" s="92"/>
    </row>
    <row r="11" spans="2:9" hidden="1">
      <c r="B11" s="87"/>
      <c r="C11" s="87"/>
      <c r="D11" s="91"/>
      <c r="E11" s="92"/>
    </row>
    <row r="12" spans="2:9" hidden="1">
      <c r="B12" s="87"/>
      <c r="C12" s="87"/>
      <c r="D12" s="91"/>
      <c r="E12" s="92"/>
    </row>
    <row r="13" spans="2:9" hidden="1">
      <c r="B13" s="87"/>
      <c r="C13" s="87"/>
      <c r="D13" s="91"/>
      <c r="E13" s="92"/>
    </row>
    <row r="14" spans="2:9" hidden="1">
      <c r="B14" s="87"/>
      <c r="C14" s="87"/>
      <c r="D14" s="91"/>
      <c r="E14" s="92"/>
    </row>
    <row r="15" spans="2:9" hidden="1">
      <c r="B15" s="87"/>
      <c r="C15" s="87"/>
      <c r="D15" s="91"/>
      <c r="E15" s="92"/>
    </row>
    <row r="16" spans="2:9" hidden="1">
      <c r="B16" s="87"/>
      <c r="C16" s="87"/>
      <c r="D16" s="91"/>
      <c r="E16" s="92"/>
    </row>
    <row r="17" spans="1:9" ht="4.1500000000000004" customHeight="1">
      <c r="B17" s="87"/>
      <c r="C17" s="87"/>
      <c r="D17" s="91"/>
      <c r="E17" s="92"/>
    </row>
    <row r="18" spans="1:9" hidden="1">
      <c r="B18" s="87"/>
      <c r="C18" s="87"/>
      <c r="D18" s="91"/>
      <c r="E18" s="92"/>
    </row>
    <row r="19" spans="1:9" ht="7.15" customHeight="1">
      <c r="B19" s="87"/>
      <c r="C19" s="87"/>
      <c r="D19" s="91"/>
      <c r="E19" s="92"/>
    </row>
    <row r="20" spans="1:9" hidden="1">
      <c r="B20" s="87"/>
      <c r="C20" s="87"/>
      <c r="D20" s="91"/>
      <c r="E20" s="92"/>
    </row>
    <row r="21" spans="1:9" ht="6.6" customHeight="1">
      <c r="B21" s="87"/>
      <c r="C21" s="87"/>
      <c r="D21" s="91"/>
      <c r="E21" s="92"/>
    </row>
    <row r="22" spans="1:9" ht="12" hidden="1" customHeight="1">
      <c r="B22" s="87"/>
      <c r="C22" s="87"/>
      <c r="D22" s="91"/>
      <c r="E22" s="92"/>
    </row>
    <row r="23" spans="1:9" hidden="1">
      <c r="B23" s="87"/>
      <c r="C23" s="87"/>
      <c r="D23" s="91"/>
      <c r="E23" s="92"/>
    </row>
    <row r="24" spans="1:9" hidden="1">
      <c r="B24" s="87"/>
      <c r="C24" s="87"/>
      <c r="D24" s="91"/>
      <c r="E24" s="92"/>
    </row>
    <row r="25" spans="1:9" hidden="1">
      <c r="B25" s="87"/>
      <c r="C25" s="87"/>
      <c r="D25" s="91"/>
      <c r="E25" s="92"/>
    </row>
    <row r="26" spans="1:9" hidden="1">
      <c r="B26" s="87"/>
      <c r="C26" s="87"/>
      <c r="D26" s="93"/>
      <c r="E26" s="94"/>
    </row>
    <row r="27" spans="1:9">
      <c r="B27" s="88"/>
      <c r="C27" s="88"/>
      <c r="D27" s="33" t="s">
        <v>54</v>
      </c>
      <c r="E27" s="33" t="s">
        <v>6</v>
      </c>
    </row>
    <row r="28" spans="1:9">
      <c r="B28" s="4">
        <v>1</v>
      </c>
      <c r="C28" s="4">
        <v>2</v>
      </c>
      <c r="D28" s="4"/>
      <c r="E28" s="4"/>
    </row>
    <row r="29" spans="1:9">
      <c r="B29" s="4"/>
      <c r="C29" s="83" t="s">
        <v>63</v>
      </c>
      <c r="D29" s="84"/>
      <c r="E29" s="84"/>
    </row>
    <row r="30" spans="1:9" ht="25.5">
      <c r="A30" s="14"/>
      <c r="B30" s="11" t="s">
        <v>47</v>
      </c>
      <c r="C30" s="12" t="s">
        <v>25</v>
      </c>
      <c r="D30" s="13"/>
      <c r="E30" s="13">
        <v>193.26</v>
      </c>
      <c r="F30" s="14"/>
      <c r="G30" s="14"/>
      <c r="H30" s="14"/>
      <c r="I30" s="14"/>
    </row>
    <row r="31" spans="1:9">
      <c r="B31" s="7" t="s">
        <v>5</v>
      </c>
      <c r="C31" s="83" t="s">
        <v>64</v>
      </c>
      <c r="D31" s="84"/>
      <c r="E31" s="84"/>
    </row>
    <row r="32" spans="1:9">
      <c r="B32" s="11" t="s">
        <v>47</v>
      </c>
      <c r="C32" s="11" t="s">
        <v>26</v>
      </c>
      <c r="D32" s="13">
        <f>D33+D38+D39</f>
        <v>241.01</v>
      </c>
      <c r="E32" s="28">
        <f>D32/D55</f>
        <v>173.26383896477353</v>
      </c>
    </row>
    <row r="33" spans="1:9">
      <c r="A33" s="14"/>
      <c r="B33" s="13">
        <v>1.1000000000000001</v>
      </c>
      <c r="C33" s="12" t="s">
        <v>27</v>
      </c>
      <c r="D33" s="13">
        <f>SUM(D34:D37)</f>
        <v>86.08</v>
      </c>
      <c r="E33" s="28">
        <f>D33/D55</f>
        <v>61.883537023723939</v>
      </c>
      <c r="F33" s="14"/>
      <c r="G33" s="14"/>
      <c r="H33" s="14"/>
      <c r="I33" s="14"/>
    </row>
    <row r="34" spans="1:9">
      <c r="B34" s="7" t="s">
        <v>28</v>
      </c>
      <c r="C34" s="3" t="s">
        <v>29</v>
      </c>
      <c r="D34" s="4">
        <v>0</v>
      </c>
      <c r="E34" s="29">
        <f>D34/D55</f>
        <v>0</v>
      </c>
    </row>
    <row r="35" spans="1:9">
      <c r="B35" s="7" t="s">
        <v>30</v>
      </c>
      <c r="C35" s="3" t="s">
        <v>31</v>
      </c>
      <c r="D35" s="4">
        <v>62.47</v>
      </c>
      <c r="E35" s="29">
        <f>D35/D55</f>
        <v>44.91013659237958</v>
      </c>
    </row>
    <row r="36" spans="1:9" ht="17.45" customHeight="1">
      <c r="B36" s="7" t="s">
        <v>32</v>
      </c>
      <c r="C36" s="3" t="s">
        <v>33</v>
      </c>
      <c r="D36" s="4">
        <v>23.61</v>
      </c>
      <c r="E36" s="29">
        <f>D36/D55</f>
        <v>16.973400431344356</v>
      </c>
    </row>
    <row r="37" spans="1:9" ht="25.5">
      <c r="A37" s="25"/>
      <c r="B37" s="21" t="s">
        <v>34</v>
      </c>
      <c r="C37" s="24" t="s">
        <v>35</v>
      </c>
      <c r="D37" s="19">
        <v>0</v>
      </c>
      <c r="E37" s="29">
        <f>D37/D55</f>
        <v>0</v>
      </c>
      <c r="F37" s="25"/>
      <c r="G37" s="25"/>
      <c r="H37" s="25"/>
      <c r="I37" s="25"/>
    </row>
    <row r="38" spans="1:9">
      <c r="A38" s="14"/>
      <c r="B38" s="16" t="s">
        <v>3</v>
      </c>
      <c r="C38" s="23" t="s">
        <v>36</v>
      </c>
      <c r="D38" s="18">
        <v>110.16</v>
      </c>
      <c r="E38" s="28">
        <f>D38/D55</f>
        <v>79.194823867721055</v>
      </c>
      <c r="F38" s="14"/>
      <c r="G38" s="14"/>
      <c r="H38" s="14"/>
      <c r="I38" s="14"/>
    </row>
    <row r="39" spans="1:9">
      <c r="A39" s="14"/>
      <c r="B39" s="16" t="s">
        <v>4</v>
      </c>
      <c r="C39" s="17" t="s">
        <v>37</v>
      </c>
      <c r="D39" s="18">
        <f>SUM(D40:D41)</f>
        <v>44.769999999999996</v>
      </c>
      <c r="E39" s="28">
        <f>D39/D55</f>
        <v>32.185478073328539</v>
      </c>
      <c r="F39" s="14"/>
      <c r="G39" s="14"/>
      <c r="H39" s="14"/>
      <c r="I39" s="14"/>
    </row>
    <row r="40" spans="1:9" ht="28.9" customHeight="1">
      <c r="A40" s="25"/>
      <c r="B40" s="21" t="s">
        <v>38</v>
      </c>
      <c r="C40" s="22" t="s">
        <v>39</v>
      </c>
      <c r="D40" s="19">
        <v>24.24</v>
      </c>
      <c r="E40" s="29">
        <f>D40/D55</f>
        <v>17.426312005751257</v>
      </c>
      <c r="F40" s="25"/>
      <c r="G40" s="25"/>
      <c r="H40" s="25"/>
      <c r="I40" s="25"/>
    </row>
    <row r="41" spans="1:9">
      <c r="A41" s="26"/>
      <c r="B41" s="21" t="s">
        <v>40</v>
      </c>
      <c r="C41" s="22" t="s">
        <v>41</v>
      </c>
      <c r="D41" s="19">
        <v>20.53</v>
      </c>
      <c r="E41" s="29">
        <f>D41/D55</f>
        <v>14.759166067577283</v>
      </c>
      <c r="F41" s="26"/>
      <c r="G41" s="26"/>
      <c r="H41" s="26"/>
      <c r="I41" s="26"/>
    </row>
    <row r="42" spans="1:9" ht="17.45" customHeight="1">
      <c r="A42" s="20"/>
      <c r="B42" s="16" t="s">
        <v>5</v>
      </c>
      <c r="C42" s="18" t="s">
        <v>42</v>
      </c>
      <c r="D42" s="18">
        <f>SUM(D43:D45)</f>
        <v>4.42</v>
      </c>
      <c r="E42" s="28">
        <f>D42/D55</f>
        <v>3.1775700934579438</v>
      </c>
      <c r="F42" s="20"/>
      <c r="G42" s="20"/>
      <c r="H42" s="20"/>
      <c r="I42" s="20"/>
    </row>
    <row r="43" spans="1:9">
      <c r="A43" s="26"/>
      <c r="B43" s="21" t="s">
        <v>8</v>
      </c>
      <c r="C43" s="22" t="s">
        <v>43</v>
      </c>
      <c r="D43" s="19">
        <v>2.66</v>
      </c>
      <c r="E43" s="29">
        <f>D43/D55</f>
        <v>1.9122933141624732</v>
      </c>
      <c r="F43" s="26"/>
      <c r="G43" s="26"/>
      <c r="H43" s="26"/>
      <c r="I43" s="26"/>
    </row>
    <row r="44" spans="1:9" ht="31.15" customHeight="1">
      <c r="A44" s="26"/>
      <c r="B44" s="21" t="s">
        <v>9</v>
      </c>
      <c r="C44" s="22" t="s">
        <v>39</v>
      </c>
      <c r="D44" s="19">
        <v>0.59</v>
      </c>
      <c r="E44" s="29">
        <f>D44/D55</f>
        <v>0.42415528396836805</v>
      </c>
      <c r="F44" s="26"/>
      <c r="G44" s="26"/>
      <c r="H44" s="26"/>
      <c r="I44" s="26"/>
    </row>
    <row r="45" spans="1:9">
      <c r="A45" s="26"/>
      <c r="B45" s="21" t="s">
        <v>10</v>
      </c>
      <c r="C45" s="22" t="s">
        <v>45</v>
      </c>
      <c r="D45" s="19">
        <v>1.17</v>
      </c>
      <c r="E45" s="29">
        <f>D45/D55</f>
        <v>0.84112149532710279</v>
      </c>
      <c r="F45" s="26"/>
      <c r="G45" s="26"/>
      <c r="H45" s="26"/>
      <c r="I45" s="26"/>
    </row>
    <row r="46" spans="1:9">
      <c r="A46" s="14"/>
      <c r="B46" s="16" t="s">
        <v>7</v>
      </c>
      <c r="C46" s="18" t="s">
        <v>44</v>
      </c>
      <c r="D46" s="18">
        <f>SUM(D47:D49)</f>
        <v>18.12</v>
      </c>
      <c r="E46" s="28">
        <f>D46/D55</f>
        <v>13.026599568655644</v>
      </c>
      <c r="F46" s="14"/>
      <c r="G46" s="14"/>
      <c r="H46" s="14"/>
      <c r="I46" s="14"/>
    </row>
    <row r="47" spans="1:9">
      <c r="A47" s="25"/>
      <c r="B47" s="21" t="s">
        <v>12</v>
      </c>
      <c r="C47" s="22" t="s">
        <v>43</v>
      </c>
      <c r="D47" s="19">
        <v>11</v>
      </c>
      <c r="E47" s="29">
        <f>D47/D55</f>
        <v>7.9079798705966926</v>
      </c>
      <c r="F47" s="25"/>
      <c r="G47" s="25"/>
      <c r="H47" s="25"/>
      <c r="I47" s="25"/>
    </row>
    <row r="48" spans="1:9" ht="29.45" customHeight="1">
      <c r="A48" s="25"/>
      <c r="B48" s="21" t="s">
        <v>13</v>
      </c>
      <c r="C48" s="22" t="s">
        <v>39</v>
      </c>
      <c r="D48" s="19">
        <v>2.37</v>
      </c>
      <c r="E48" s="29">
        <f>D48/D55</f>
        <v>1.7038102084831057</v>
      </c>
      <c r="F48" s="25"/>
      <c r="G48" s="25"/>
      <c r="H48" s="25"/>
      <c r="I48" s="25"/>
    </row>
    <row r="49" spans="1:9" ht="19.149999999999999" customHeight="1">
      <c r="A49" s="25"/>
      <c r="B49" s="21" t="s">
        <v>14</v>
      </c>
      <c r="C49" s="22" t="s">
        <v>46</v>
      </c>
      <c r="D49" s="19">
        <v>4.75</v>
      </c>
      <c r="E49" s="29">
        <f>D49/D55</f>
        <v>3.4148094895758447</v>
      </c>
      <c r="F49" s="25"/>
      <c r="G49" s="25"/>
      <c r="H49" s="25"/>
      <c r="I49" s="25"/>
    </row>
    <row r="50" spans="1:9">
      <c r="A50" s="14"/>
      <c r="B50" s="16" t="s">
        <v>11</v>
      </c>
      <c r="C50" s="17" t="s">
        <v>48</v>
      </c>
      <c r="D50" s="18">
        <f>D32+D42+D46</f>
        <v>263.54999999999995</v>
      </c>
      <c r="E50" s="28">
        <f>D50/D55</f>
        <v>189.4680086268871</v>
      </c>
      <c r="F50" s="14"/>
      <c r="G50" s="14"/>
      <c r="H50" s="14"/>
      <c r="I50" s="14"/>
    </row>
    <row r="51" spans="1:9">
      <c r="A51" s="14"/>
      <c r="B51" s="16" t="s">
        <v>15</v>
      </c>
      <c r="C51" s="17" t="s">
        <v>49</v>
      </c>
      <c r="D51" s="31">
        <f>D52</f>
        <v>5.270999999999999</v>
      </c>
      <c r="E51" s="28">
        <f>D51/D55</f>
        <v>3.7893601725377417</v>
      </c>
      <c r="F51" s="14"/>
      <c r="G51" s="14"/>
      <c r="H51" s="14"/>
      <c r="I51" s="14"/>
    </row>
    <row r="52" spans="1:9">
      <c r="A52" s="25"/>
      <c r="B52" s="21" t="s">
        <v>17</v>
      </c>
      <c r="C52" s="22" t="s">
        <v>50</v>
      </c>
      <c r="D52" s="27">
        <f>D50*2%</f>
        <v>5.270999999999999</v>
      </c>
      <c r="E52" s="29">
        <f>D52/D55</f>
        <v>3.7893601725377417</v>
      </c>
      <c r="F52" s="25"/>
      <c r="G52" s="25"/>
      <c r="H52" s="25"/>
      <c r="I52" s="25"/>
    </row>
    <row r="53" spans="1:9" ht="25.5">
      <c r="A53" s="14"/>
      <c r="B53" s="16" t="s">
        <v>16</v>
      </c>
      <c r="C53" s="17" t="s">
        <v>56</v>
      </c>
      <c r="D53" s="31">
        <f>D50+D52</f>
        <v>268.82099999999997</v>
      </c>
      <c r="E53" s="28">
        <f>D53/D55</f>
        <v>193.25736879942485</v>
      </c>
      <c r="F53" s="14"/>
      <c r="G53" s="14"/>
      <c r="H53" s="14"/>
      <c r="I53" s="14"/>
    </row>
    <row r="54" spans="1:9" ht="29.45" customHeight="1">
      <c r="A54" s="14"/>
      <c r="B54" s="16" t="s">
        <v>18</v>
      </c>
      <c r="C54" s="17" t="s">
        <v>66</v>
      </c>
      <c r="D54" s="31"/>
      <c r="E54" s="28">
        <f>E53</f>
        <v>193.25736879942485</v>
      </c>
      <c r="F54" s="14"/>
      <c r="G54" s="14"/>
      <c r="H54" s="14"/>
      <c r="I54" s="14"/>
    </row>
    <row r="55" spans="1:9" ht="25.5">
      <c r="A55" s="14"/>
      <c r="B55" s="16" t="s">
        <v>19</v>
      </c>
      <c r="C55" s="17" t="s">
        <v>51</v>
      </c>
      <c r="D55" s="18">
        <v>1.391</v>
      </c>
      <c r="E55" s="28"/>
      <c r="F55" s="14"/>
      <c r="G55" s="14"/>
      <c r="H55" s="14"/>
      <c r="I55" s="14"/>
    </row>
    <row r="56" spans="1:9">
      <c r="A56" s="14"/>
      <c r="B56" s="16" t="s">
        <v>55</v>
      </c>
      <c r="C56" s="17" t="s">
        <v>52</v>
      </c>
      <c r="D56" s="32">
        <v>0.02</v>
      </c>
      <c r="E56" s="30"/>
      <c r="F56" s="14"/>
      <c r="G56" s="14"/>
      <c r="H56" s="14"/>
      <c r="I56" s="14"/>
    </row>
    <row r="57" spans="1:9">
      <c r="B57" s="10"/>
      <c r="C57" s="9"/>
      <c r="D57" s="8"/>
      <c r="E57" s="8"/>
    </row>
    <row r="58" spans="1:9">
      <c r="B58" s="10"/>
      <c r="C58" s="10" t="s">
        <v>77</v>
      </c>
      <c r="D58" s="79" t="s">
        <v>80</v>
      </c>
      <c r="E58" s="79"/>
    </row>
    <row r="59" spans="1:9" ht="19.149999999999999" customHeight="1">
      <c r="B59" s="82"/>
      <c r="C59" s="82"/>
      <c r="D59" s="80"/>
      <c r="E59" s="80"/>
    </row>
    <row r="60" spans="1:9">
      <c r="B60" s="60"/>
      <c r="C60" s="60" t="s">
        <v>78</v>
      </c>
      <c r="D60" s="76" t="s">
        <v>79</v>
      </c>
      <c r="E60" s="76"/>
    </row>
  </sheetData>
  <mergeCells count="17">
    <mergeCell ref="B6:E6"/>
    <mergeCell ref="B7:E7"/>
    <mergeCell ref="B8:E8"/>
    <mergeCell ref="B9:B27"/>
    <mergeCell ref="C9:C27"/>
    <mergeCell ref="D9:E26"/>
    <mergeCell ref="D1:I1"/>
    <mergeCell ref="D2:I2"/>
    <mergeCell ref="D3:I3"/>
    <mergeCell ref="B4:E4"/>
    <mergeCell ref="B5:E5"/>
    <mergeCell ref="B59:C59"/>
    <mergeCell ref="C29:E29"/>
    <mergeCell ref="C31:E31"/>
    <mergeCell ref="D59:E59"/>
    <mergeCell ref="D60:E60"/>
    <mergeCell ref="D58:E58"/>
  </mergeCells>
  <pageMargins left="0.43" right="0.21" top="0.32" bottom="0.16" header="0.3" footer="0.3"/>
  <pageSetup paperSize="9" scale="82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tabSelected="1" workbookViewId="0">
      <selection activeCell="E37" sqref="E37"/>
    </sheetView>
  </sheetViews>
  <sheetFormatPr defaultRowHeight="15"/>
  <cols>
    <col min="1" max="1" width="6.28515625" customWidth="1"/>
    <col min="3" max="3" width="32.85546875" customWidth="1"/>
    <col min="4" max="4" width="16.42578125" customWidth="1"/>
    <col min="5" max="5" width="16.7109375" customWidth="1"/>
  </cols>
  <sheetData>
    <row r="1" spans="2:9" ht="15.75">
      <c r="B1" s="2"/>
      <c r="C1" s="2"/>
      <c r="D1" s="95" t="s">
        <v>73</v>
      </c>
      <c r="E1" s="95"/>
      <c r="F1" s="95"/>
      <c r="G1" s="95"/>
      <c r="H1" s="95"/>
      <c r="I1" s="95"/>
    </row>
    <row r="2" spans="2:9" ht="15.75">
      <c r="B2" s="2"/>
      <c r="C2" s="2"/>
      <c r="D2" s="96" t="s">
        <v>21</v>
      </c>
      <c r="E2" s="96"/>
      <c r="F2" s="96"/>
      <c r="G2" s="96"/>
      <c r="H2" s="96"/>
      <c r="I2" s="96"/>
    </row>
    <row r="3" spans="2:9" ht="15.75">
      <c r="B3" s="2"/>
      <c r="C3" s="2"/>
      <c r="D3" s="95" t="s">
        <v>85</v>
      </c>
      <c r="E3" s="95"/>
      <c r="F3" s="95"/>
      <c r="G3" s="95"/>
      <c r="H3" s="95"/>
      <c r="I3" s="95"/>
    </row>
    <row r="4" spans="2:9" ht="15.75">
      <c r="B4" s="77" t="s">
        <v>20</v>
      </c>
      <c r="C4" s="77"/>
      <c r="D4" s="77"/>
      <c r="E4" s="77"/>
      <c r="F4" s="5"/>
      <c r="G4" s="5"/>
      <c r="H4" s="5"/>
      <c r="I4" s="5"/>
    </row>
    <row r="5" spans="2:9" ht="15.75">
      <c r="B5" s="77" t="s">
        <v>67</v>
      </c>
      <c r="C5" s="77"/>
      <c r="D5" s="77"/>
      <c r="E5" s="77"/>
      <c r="F5" s="5"/>
      <c r="G5" s="5"/>
      <c r="H5" s="5"/>
      <c r="I5" s="5"/>
    </row>
    <row r="6" spans="2:9" ht="15.75">
      <c r="B6" s="77" t="s">
        <v>23</v>
      </c>
      <c r="C6" s="77"/>
      <c r="D6" s="77"/>
      <c r="E6" s="77"/>
      <c r="F6" s="5"/>
      <c r="G6" s="5"/>
      <c r="H6" s="5"/>
      <c r="I6" s="5"/>
    </row>
    <row r="7" spans="2:9">
      <c r="B7" s="78" t="s">
        <v>81</v>
      </c>
      <c r="C7" s="78"/>
      <c r="D7" s="78"/>
      <c r="E7" s="78"/>
      <c r="F7" s="6"/>
      <c r="G7" s="6"/>
      <c r="H7" s="6"/>
      <c r="I7" s="6"/>
    </row>
    <row r="8" spans="2:9">
      <c r="B8" s="85" t="s">
        <v>1</v>
      </c>
      <c r="C8" s="85"/>
      <c r="D8" s="85"/>
      <c r="E8" s="85"/>
    </row>
    <row r="9" spans="2:9" ht="14.45" customHeight="1">
      <c r="B9" s="86" t="s">
        <v>0</v>
      </c>
      <c r="C9" s="86" t="s">
        <v>2</v>
      </c>
      <c r="D9" s="89" t="s">
        <v>53</v>
      </c>
      <c r="E9" s="90"/>
    </row>
    <row r="10" spans="2:9" hidden="1">
      <c r="B10" s="87"/>
      <c r="C10" s="87"/>
      <c r="D10" s="91"/>
      <c r="E10" s="92"/>
    </row>
    <row r="11" spans="2:9" hidden="1">
      <c r="B11" s="87"/>
      <c r="C11" s="87"/>
      <c r="D11" s="91"/>
      <c r="E11" s="92"/>
    </row>
    <row r="12" spans="2:9" hidden="1">
      <c r="B12" s="87"/>
      <c r="C12" s="87"/>
      <c r="D12" s="91"/>
      <c r="E12" s="92"/>
    </row>
    <row r="13" spans="2:9" hidden="1">
      <c r="B13" s="87"/>
      <c r="C13" s="87"/>
      <c r="D13" s="91"/>
      <c r="E13" s="92"/>
    </row>
    <row r="14" spans="2:9" hidden="1">
      <c r="B14" s="87"/>
      <c r="C14" s="87"/>
      <c r="D14" s="91"/>
      <c r="E14" s="92"/>
    </row>
    <row r="15" spans="2:9" ht="1.9" customHeight="1">
      <c r="B15" s="87"/>
      <c r="C15" s="87"/>
      <c r="D15" s="91"/>
      <c r="E15" s="92"/>
    </row>
    <row r="16" spans="2:9" hidden="1">
      <c r="B16" s="87"/>
      <c r="C16" s="87"/>
      <c r="D16" s="91"/>
      <c r="E16" s="92"/>
    </row>
    <row r="17" spans="1:9" hidden="1">
      <c r="B17" s="87"/>
      <c r="C17" s="87"/>
      <c r="D17" s="91"/>
      <c r="E17" s="92"/>
    </row>
    <row r="18" spans="1:9" hidden="1">
      <c r="B18" s="87"/>
      <c r="C18" s="87"/>
      <c r="D18" s="91"/>
      <c r="E18" s="92"/>
    </row>
    <row r="19" spans="1:9" ht="10.15" customHeight="1">
      <c r="B19" s="87"/>
      <c r="C19" s="87"/>
      <c r="D19" s="91"/>
      <c r="E19" s="92"/>
    </row>
    <row r="20" spans="1:9" hidden="1">
      <c r="B20" s="87"/>
      <c r="C20" s="87"/>
      <c r="D20" s="91"/>
      <c r="E20" s="92"/>
    </row>
    <row r="21" spans="1:9">
      <c r="B21" s="87"/>
      <c r="C21" s="87"/>
      <c r="D21" s="91"/>
      <c r="E21" s="92"/>
    </row>
    <row r="22" spans="1:9">
      <c r="B22" s="87"/>
      <c r="C22" s="87"/>
      <c r="D22" s="91"/>
      <c r="E22" s="92"/>
    </row>
    <row r="23" spans="1:9">
      <c r="B23" s="87"/>
      <c r="C23" s="87"/>
      <c r="D23" s="91"/>
      <c r="E23" s="92"/>
    </row>
    <row r="24" spans="1:9" ht="3" customHeight="1">
      <c r="B24" s="87"/>
      <c r="C24" s="87"/>
      <c r="D24" s="91"/>
      <c r="E24" s="92"/>
    </row>
    <row r="25" spans="1:9" hidden="1">
      <c r="B25" s="87"/>
      <c r="C25" s="87"/>
      <c r="D25" s="91"/>
      <c r="E25" s="92"/>
    </row>
    <row r="26" spans="1:9" hidden="1">
      <c r="B26" s="87"/>
      <c r="C26" s="87"/>
      <c r="D26" s="93"/>
      <c r="E26" s="94"/>
    </row>
    <row r="27" spans="1:9">
      <c r="B27" s="88"/>
      <c r="C27" s="88"/>
      <c r="D27" s="33" t="s">
        <v>54</v>
      </c>
      <c r="E27" s="33" t="s">
        <v>6</v>
      </c>
    </row>
    <row r="28" spans="1:9">
      <c r="B28" s="4">
        <v>1</v>
      </c>
      <c r="C28" s="4">
        <v>2</v>
      </c>
      <c r="D28" s="4"/>
      <c r="E28" s="4"/>
    </row>
    <row r="29" spans="1:9" ht="14.45" customHeight="1">
      <c r="B29" s="4"/>
      <c r="C29" s="83" t="s">
        <v>68</v>
      </c>
      <c r="D29" s="84"/>
      <c r="E29" s="84"/>
    </row>
    <row r="30" spans="1:9">
      <c r="A30" s="14"/>
      <c r="B30" s="11" t="s">
        <v>47</v>
      </c>
      <c r="C30" s="12" t="s">
        <v>69</v>
      </c>
      <c r="D30" s="13"/>
      <c r="E30" s="13">
        <v>0.73</v>
      </c>
      <c r="F30" s="14"/>
      <c r="G30" s="14"/>
      <c r="H30" s="14"/>
      <c r="I30" s="14"/>
    </row>
    <row r="31" spans="1:9" ht="14.45" customHeight="1">
      <c r="B31" s="7" t="s">
        <v>5</v>
      </c>
      <c r="C31" s="83" t="s">
        <v>70</v>
      </c>
      <c r="D31" s="84"/>
      <c r="E31" s="84"/>
    </row>
    <row r="32" spans="1:9">
      <c r="B32" s="11" t="s">
        <v>47</v>
      </c>
      <c r="C32" s="11" t="s">
        <v>26</v>
      </c>
      <c r="D32" s="13">
        <f>D33+D38+D39</f>
        <v>0.9</v>
      </c>
      <c r="E32" s="28">
        <f>D32/D55</f>
        <v>0.64701653486700217</v>
      </c>
    </row>
    <row r="33" spans="1:9">
      <c r="A33" s="14"/>
      <c r="B33" s="13">
        <v>1.1000000000000001</v>
      </c>
      <c r="C33" s="12" t="s">
        <v>27</v>
      </c>
      <c r="D33" s="13">
        <f>SUM(D34:D37)</f>
        <v>0</v>
      </c>
      <c r="E33" s="28">
        <f>D33/D55</f>
        <v>0</v>
      </c>
      <c r="F33" s="14"/>
      <c r="G33" s="14"/>
      <c r="H33" s="14"/>
      <c r="I33" s="14"/>
    </row>
    <row r="34" spans="1:9">
      <c r="B34" s="7" t="s">
        <v>28</v>
      </c>
      <c r="C34" s="3" t="s">
        <v>29</v>
      </c>
      <c r="D34" s="4">
        <v>0</v>
      </c>
      <c r="E34" s="29">
        <f>D34/D55</f>
        <v>0</v>
      </c>
    </row>
    <row r="35" spans="1:9">
      <c r="B35" s="7" t="s">
        <v>30</v>
      </c>
      <c r="C35" s="3" t="s">
        <v>31</v>
      </c>
      <c r="D35" s="4">
        <v>0</v>
      </c>
      <c r="E35" s="29">
        <f>D35/D55</f>
        <v>0</v>
      </c>
    </row>
    <row r="36" spans="1:9">
      <c r="B36" s="7" t="s">
        <v>32</v>
      </c>
      <c r="C36" s="3" t="s">
        <v>33</v>
      </c>
      <c r="D36" s="4">
        <v>0</v>
      </c>
      <c r="E36" s="29">
        <f>D36/D55</f>
        <v>0</v>
      </c>
    </row>
    <row r="37" spans="1:9" ht="25.5">
      <c r="A37" s="25"/>
      <c r="B37" s="21" t="s">
        <v>34</v>
      </c>
      <c r="C37" s="24" t="s">
        <v>35</v>
      </c>
      <c r="D37" s="19">
        <v>0</v>
      </c>
      <c r="E37" s="29">
        <f>D37/D55</f>
        <v>0</v>
      </c>
      <c r="F37" s="25"/>
      <c r="G37" s="25"/>
      <c r="H37" s="25"/>
      <c r="I37" s="25"/>
    </row>
    <row r="38" spans="1:9">
      <c r="A38" s="14"/>
      <c r="B38" s="16" t="s">
        <v>3</v>
      </c>
      <c r="C38" s="23" t="s">
        <v>36</v>
      </c>
      <c r="D38" s="18">
        <v>0</v>
      </c>
      <c r="E38" s="28">
        <f>D38/D55</f>
        <v>0</v>
      </c>
      <c r="F38" s="14"/>
      <c r="G38" s="14"/>
      <c r="H38" s="14"/>
      <c r="I38" s="14"/>
    </row>
    <row r="39" spans="1:9">
      <c r="A39" s="14"/>
      <c r="B39" s="16" t="s">
        <v>4</v>
      </c>
      <c r="C39" s="17" t="s">
        <v>37</v>
      </c>
      <c r="D39" s="18">
        <f>SUM(D40:D41)</f>
        <v>0.9</v>
      </c>
      <c r="E39" s="28">
        <f>D39/D55</f>
        <v>0.64701653486700217</v>
      </c>
      <c r="F39" s="14"/>
      <c r="G39" s="14"/>
      <c r="H39" s="14"/>
      <c r="I39" s="14"/>
    </row>
    <row r="40" spans="1:9" ht="25.5">
      <c r="A40" s="25"/>
      <c r="B40" s="21" t="s">
        <v>38</v>
      </c>
      <c r="C40" s="22" t="s">
        <v>39</v>
      </c>
      <c r="D40" s="19">
        <v>0</v>
      </c>
      <c r="E40" s="29">
        <f>D40/D55</f>
        <v>0</v>
      </c>
      <c r="F40" s="25"/>
      <c r="G40" s="25"/>
      <c r="H40" s="25"/>
      <c r="I40" s="25"/>
    </row>
    <row r="41" spans="1:9">
      <c r="A41" s="26"/>
      <c r="B41" s="21" t="s">
        <v>40</v>
      </c>
      <c r="C41" s="22" t="s">
        <v>41</v>
      </c>
      <c r="D41" s="19">
        <v>0.9</v>
      </c>
      <c r="E41" s="29">
        <f>D41/D55</f>
        <v>0.64701653486700217</v>
      </c>
      <c r="F41" s="26"/>
      <c r="G41" s="26"/>
      <c r="H41" s="26"/>
      <c r="I41" s="26"/>
    </row>
    <row r="42" spans="1:9">
      <c r="A42" s="20"/>
      <c r="B42" s="16" t="s">
        <v>5</v>
      </c>
      <c r="C42" s="18" t="s">
        <v>42</v>
      </c>
      <c r="D42" s="18">
        <f>SUM(D43:D45)</f>
        <v>0.02</v>
      </c>
      <c r="E42" s="28">
        <f>D42/D55</f>
        <v>1.4378145219266714E-2</v>
      </c>
      <c r="F42" s="20"/>
      <c r="G42" s="20"/>
      <c r="H42" s="20"/>
      <c r="I42" s="20"/>
    </row>
    <row r="43" spans="1:9">
      <c r="A43" s="26"/>
      <c r="B43" s="21" t="s">
        <v>8</v>
      </c>
      <c r="C43" s="22" t="s">
        <v>43</v>
      </c>
      <c r="D43" s="19">
        <v>0.02</v>
      </c>
      <c r="E43" s="29">
        <f>D43/D55</f>
        <v>1.4378145219266714E-2</v>
      </c>
      <c r="F43" s="26"/>
      <c r="G43" s="26"/>
      <c r="H43" s="26"/>
      <c r="I43" s="26"/>
    </row>
    <row r="44" spans="1:9" ht="25.5">
      <c r="A44" s="26"/>
      <c r="B44" s="21" t="s">
        <v>9</v>
      </c>
      <c r="C44" s="22" t="s">
        <v>39</v>
      </c>
      <c r="D44" s="19">
        <v>0</v>
      </c>
      <c r="E44" s="29">
        <f>D44/D55</f>
        <v>0</v>
      </c>
      <c r="F44" s="26"/>
      <c r="G44" s="26"/>
      <c r="H44" s="26"/>
      <c r="I44" s="26"/>
    </row>
    <row r="45" spans="1:9">
      <c r="A45" s="26"/>
      <c r="B45" s="21" t="s">
        <v>10</v>
      </c>
      <c r="C45" s="22" t="s">
        <v>45</v>
      </c>
      <c r="D45" s="19">
        <v>0</v>
      </c>
      <c r="E45" s="29">
        <f>D45/D55</f>
        <v>0</v>
      </c>
      <c r="F45" s="26"/>
      <c r="G45" s="26"/>
      <c r="H45" s="26"/>
      <c r="I45" s="26"/>
    </row>
    <row r="46" spans="1:9">
      <c r="A46" s="14"/>
      <c r="B46" s="16" t="s">
        <v>7</v>
      </c>
      <c r="C46" s="18" t="s">
        <v>44</v>
      </c>
      <c r="D46" s="18">
        <f>SUM(D47:D49)</f>
        <v>7.0000000000000007E-2</v>
      </c>
      <c r="E46" s="28">
        <f>D46/D55</f>
        <v>5.0323508267433509E-2</v>
      </c>
      <c r="F46" s="14"/>
      <c r="G46" s="14"/>
      <c r="H46" s="14"/>
      <c r="I46" s="14"/>
    </row>
    <row r="47" spans="1:9">
      <c r="A47" s="25"/>
      <c r="B47" s="21" t="s">
        <v>12</v>
      </c>
      <c r="C47" s="22" t="s">
        <v>43</v>
      </c>
      <c r="D47" s="19">
        <v>0.04</v>
      </c>
      <c r="E47" s="29">
        <f>D47/D55</f>
        <v>2.8756290438533429E-2</v>
      </c>
      <c r="F47" s="25"/>
      <c r="G47" s="25"/>
      <c r="H47" s="25"/>
      <c r="I47" s="25"/>
    </row>
    <row r="48" spans="1:9" ht="25.5">
      <c r="A48" s="25"/>
      <c r="B48" s="21" t="s">
        <v>13</v>
      </c>
      <c r="C48" s="22" t="s">
        <v>39</v>
      </c>
      <c r="D48" s="19">
        <v>0.01</v>
      </c>
      <c r="E48" s="29">
        <f>D48/D55</f>
        <v>7.1890726096333572E-3</v>
      </c>
      <c r="F48" s="25"/>
      <c r="G48" s="25"/>
      <c r="H48" s="25"/>
      <c r="I48" s="25"/>
    </row>
    <row r="49" spans="1:9">
      <c r="A49" s="25"/>
      <c r="B49" s="21" t="s">
        <v>14</v>
      </c>
      <c r="C49" s="22" t="s">
        <v>46</v>
      </c>
      <c r="D49" s="19">
        <v>0.02</v>
      </c>
      <c r="E49" s="29">
        <f>D49/D55</f>
        <v>1.4378145219266714E-2</v>
      </c>
      <c r="F49" s="25"/>
      <c r="G49" s="25"/>
      <c r="H49" s="25"/>
      <c r="I49" s="25"/>
    </row>
    <row r="50" spans="1:9">
      <c r="A50" s="14"/>
      <c r="B50" s="16" t="s">
        <v>11</v>
      </c>
      <c r="C50" s="17" t="s">
        <v>48</v>
      </c>
      <c r="D50" s="18">
        <f>D32+D42+D46</f>
        <v>0.99</v>
      </c>
      <c r="E50" s="29">
        <f>D50/D55</f>
        <v>0.71171818835370237</v>
      </c>
      <c r="F50" s="14"/>
      <c r="G50" s="14"/>
      <c r="H50" s="14"/>
      <c r="I50" s="14"/>
    </row>
    <row r="51" spans="1:9">
      <c r="A51" s="14"/>
      <c r="B51" s="16" t="s">
        <v>15</v>
      </c>
      <c r="C51" s="17" t="s">
        <v>49</v>
      </c>
      <c r="D51" s="31">
        <f>D52</f>
        <v>1.9800000000000002E-2</v>
      </c>
      <c r="E51" s="29">
        <v>0.02</v>
      </c>
      <c r="F51" s="14"/>
      <c r="G51" s="14"/>
      <c r="H51" s="14"/>
      <c r="I51" s="14"/>
    </row>
    <row r="52" spans="1:9">
      <c r="A52" s="25"/>
      <c r="B52" s="21" t="s">
        <v>17</v>
      </c>
      <c r="C52" s="22" t="s">
        <v>50</v>
      </c>
      <c r="D52" s="27">
        <f>D50*2%</f>
        <v>1.9800000000000002E-2</v>
      </c>
      <c r="E52" s="29">
        <v>0.02</v>
      </c>
      <c r="F52" s="25"/>
      <c r="G52" s="25"/>
      <c r="H52" s="25"/>
      <c r="I52" s="25"/>
    </row>
    <row r="53" spans="1:9" ht="25.5">
      <c r="A53" s="14"/>
      <c r="B53" s="16" t="s">
        <v>16</v>
      </c>
      <c r="C53" s="17" t="s">
        <v>56</v>
      </c>
      <c r="D53" s="31">
        <f>D50+D52</f>
        <v>1.0098</v>
      </c>
      <c r="E53" s="29">
        <f>D53/D55</f>
        <v>0.72595255212077647</v>
      </c>
      <c r="F53" s="14"/>
      <c r="G53" s="14"/>
      <c r="H53" s="14"/>
      <c r="I53" s="14"/>
    </row>
    <row r="54" spans="1:9" ht="25.5">
      <c r="A54" s="14"/>
      <c r="B54" s="16" t="s">
        <v>18</v>
      </c>
      <c r="C54" s="17" t="s">
        <v>71</v>
      </c>
      <c r="D54" s="31"/>
      <c r="E54" s="28">
        <f>E53</f>
        <v>0.72595255212077647</v>
      </c>
      <c r="F54" s="14"/>
      <c r="G54" s="14"/>
      <c r="H54" s="14"/>
      <c r="I54" s="14"/>
    </row>
    <row r="55" spans="1:9" ht="25.5">
      <c r="A55" s="14"/>
      <c r="B55" s="16" t="s">
        <v>19</v>
      </c>
      <c r="C55" s="17" t="s">
        <v>51</v>
      </c>
      <c r="D55" s="18">
        <v>1.391</v>
      </c>
      <c r="E55" s="28"/>
      <c r="F55" s="14"/>
      <c r="G55" s="14"/>
      <c r="H55" s="14"/>
      <c r="I55" s="14"/>
    </row>
    <row r="56" spans="1:9">
      <c r="A56" s="14"/>
      <c r="B56" s="16" t="s">
        <v>55</v>
      </c>
      <c r="C56" s="17" t="s">
        <v>52</v>
      </c>
      <c r="D56" s="32">
        <v>0.02</v>
      </c>
      <c r="E56" s="30"/>
      <c r="F56" s="14"/>
      <c r="G56" s="14"/>
      <c r="H56" s="14"/>
      <c r="I56" s="14"/>
    </row>
    <row r="57" spans="1:9">
      <c r="B57" s="10"/>
      <c r="C57" s="9"/>
      <c r="D57" s="8"/>
      <c r="E57" s="8"/>
    </row>
    <row r="58" spans="1:9">
      <c r="B58" s="10"/>
      <c r="C58" s="10" t="s">
        <v>77</v>
      </c>
      <c r="D58" s="79" t="s">
        <v>80</v>
      </c>
      <c r="E58" s="79"/>
    </row>
    <row r="59" spans="1:9" ht="15.75">
      <c r="B59" s="82"/>
      <c r="C59" s="82"/>
      <c r="D59" s="80"/>
      <c r="E59" s="80"/>
    </row>
    <row r="60" spans="1:9">
      <c r="B60" s="60"/>
      <c r="C60" s="60" t="s">
        <v>78</v>
      </c>
      <c r="D60" s="76" t="s">
        <v>79</v>
      </c>
      <c r="E60" s="76"/>
    </row>
  </sheetData>
  <mergeCells count="17">
    <mergeCell ref="B6:E6"/>
    <mergeCell ref="B7:E7"/>
    <mergeCell ref="B8:E8"/>
    <mergeCell ref="B9:B27"/>
    <mergeCell ref="C9:C27"/>
    <mergeCell ref="D9:E26"/>
    <mergeCell ref="D1:I1"/>
    <mergeCell ref="D2:I2"/>
    <mergeCell ref="D3:I3"/>
    <mergeCell ref="B4:E4"/>
    <mergeCell ref="B5:E5"/>
    <mergeCell ref="B59:C59"/>
    <mergeCell ref="C29:E29"/>
    <mergeCell ref="C31:E31"/>
    <mergeCell ref="D59:E59"/>
    <mergeCell ref="D60:E60"/>
    <mergeCell ref="D58:E58"/>
  </mergeCells>
  <pageMargins left="0.5" right="0.21" top="0.19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загальний тариф</vt:lpstr>
      <vt:lpstr>виробництво</vt:lpstr>
      <vt:lpstr>транспортування</vt:lpstr>
      <vt:lpstr>постачання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2022-10-14T12:49:06Z</dcterms:modified>
</cp:coreProperties>
</file>